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OCTUBRE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4" l="1"/>
  <c r="P49" i="4"/>
  <c r="P50" i="4"/>
  <c r="P51" i="4"/>
  <c r="P52" i="4"/>
  <c r="P53" i="4"/>
  <c r="P54" i="4"/>
  <c r="P55" i="4"/>
  <c r="C58" i="2" l="1"/>
  <c r="C52" i="2"/>
  <c r="C79" i="2"/>
  <c r="B79" i="2"/>
  <c r="B81" i="2" s="1"/>
  <c r="B68" i="2"/>
  <c r="B56" i="2"/>
  <c r="B46" i="2"/>
  <c r="B30" i="2"/>
  <c r="B20" i="2"/>
  <c r="B10" i="2"/>
  <c r="B4" i="2"/>
  <c r="D68" i="4"/>
  <c r="D81" i="4" s="1"/>
  <c r="D3" i="4"/>
  <c r="E79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56" i="2" l="1"/>
  <c r="C20" i="2"/>
  <c r="C10" i="2"/>
  <c r="C4" i="2"/>
  <c r="E64" i="4"/>
  <c r="E61" i="4"/>
  <c r="E56" i="4"/>
  <c r="E30" i="4"/>
  <c r="E20" i="4"/>
  <c r="E10" i="4"/>
  <c r="E4" i="4"/>
  <c r="L4" i="4" l="1"/>
  <c r="K56" i="4" l="1"/>
  <c r="G46" i="4" l="1"/>
  <c r="J46" i="4" l="1"/>
  <c r="J30" i="4"/>
  <c r="J10" i="4"/>
  <c r="J4" i="4"/>
  <c r="G30" i="4" l="1"/>
  <c r="G56" i="4"/>
  <c r="F45" i="4"/>
  <c r="F44" i="4"/>
  <c r="F43" i="4"/>
  <c r="F42" i="4"/>
  <c r="F41" i="4"/>
  <c r="F40" i="4"/>
  <c r="F39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19" i="4"/>
  <c r="F18" i="4"/>
  <c r="F17" i="4"/>
  <c r="F16" i="4"/>
  <c r="F15" i="4"/>
  <c r="F14" i="4"/>
  <c r="F13" i="4"/>
  <c r="F12" i="4"/>
  <c r="F11" i="4"/>
  <c r="F9" i="4"/>
  <c r="F8" i="4"/>
  <c r="F7" i="4"/>
  <c r="F6" i="4"/>
  <c r="F5" i="4"/>
  <c r="J20" i="4"/>
  <c r="J3" i="4" s="1"/>
  <c r="J56" i="4"/>
  <c r="J68" i="4" l="1"/>
  <c r="I56" i="4"/>
  <c r="H56" i="4"/>
  <c r="I46" i="4"/>
  <c r="H46" i="4"/>
  <c r="I30" i="4"/>
  <c r="H30" i="4"/>
  <c r="I20" i="4"/>
  <c r="H20" i="4"/>
  <c r="I10" i="4"/>
  <c r="H10" i="4"/>
  <c r="I4" i="4"/>
  <c r="H4" i="4"/>
  <c r="H3" i="4" l="1"/>
  <c r="I3" i="4"/>
  <c r="I68" i="4"/>
  <c r="H68" i="4"/>
  <c r="F78" i="4"/>
  <c r="F76" i="4"/>
  <c r="F75" i="4"/>
  <c r="F73" i="4"/>
  <c r="F72" i="4"/>
  <c r="O20" i="4" l="1"/>
  <c r="G77" i="4" l="1"/>
  <c r="J77" i="4"/>
  <c r="K77" i="4"/>
  <c r="L77" i="4"/>
  <c r="M77" i="4"/>
  <c r="N77" i="4"/>
  <c r="O77" i="4"/>
  <c r="P77" i="4"/>
  <c r="Q77" i="4"/>
  <c r="R77" i="4"/>
  <c r="G74" i="4"/>
  <c r="J74" i="4"/>
  <c r="K74" i="4"/>
  <c r="L74" i="4"/>
  <c r="M74" i="4"/>
  <c r="N74" i="4"/>
  <c r="O74" i="4"/>
  <c r="P74" i="4"/>
  <c r="Q74" i="4"/>
  <c r="R74" i="4"/>
  <c r="G71" i="4"/>
  <c r="J71" i="4"/>
  <c r="K71" i="4"/>
  <c r="L71" i="4"/>
  <c r="M71" i="4"/>
  <c r="N71" i="4"/>
  <c r="O71" i="4"/>
  <c r="P71" i="4"/>
  <c r="Q71" i="4"/>
  <c r="R71" i="4"/>
  <c r="K38" i="4"/>
  <c r="L38" i="4"/>
  <c r="M38" i="4"/>
  <c r="N38" i="4"/>
  <c r="O38" i="4"/>
  <c r="P38" i="4"/>
  <c r="Q38" i="4"/>
  <c r="R38" i="4"/>
  <c r="P79" i="4" l="1"/>
  <c r="L79" i="4"/>
  <c r="G79" i="4"/>
  <c r="K79" i="4"/>
  <c r="R79" i="4"/>
  <c r="J79" i="4"/>
  <c r="Q79" i="4"/>
  <c r="M79" i="4"/>
  <c r="O79" i="4"/>
  <c r="F74" i="4"/>
  <c r="F77" i="4"/>
  <c r="F71" i="4"/>
  <c r="N79" i="4"/>
  <c r="F67" i="4"/>
  <c r="F66" i="4"/>
  <c r="F65" i="4"/>
  <c r="F63" i="4"/>
  <c r="F62" i="4"/>
  <c r="F60" i="4"/>
  <c r="F59" i="4"/>
  <c r="F58" i="4"/>
  <c r="F57" i="4"/>
  <c r="R56" i="4"/>
  <c r="Q56" i="4"/>
  <c r="P56" i="4"/>
  <c r="O56" i="4"/>
  <c r="N56" i="4"/>
  <c r="M56" i="4"/>
  <c r="L56" i="4"/>
  <c r="F55" i="4"/>
  <c r="F54" i="4"/>
  <c r="F53" i="4"/>
  <c r="F52" i="4"/>
  <c r="F51" i="4"/>
  <c r="F50" i="4"/>
  <c r="F49" i="4"/>
  <c r="F48" i="4"/>
  <c r="F47" i="4"/>
  <c r="R46" i="4"/>
  <c r="Q46" i="4"/>
  <c r="P46" i="4"/>
  <c r="O46" i="4"/>
  <c r="N46" i="4"/>
  <c r="M46" i="4"/>
  <c r="L46" i="4"/>
  <c r="K46" i="4"/>
  <c r="G38" i="4"/>
  <c r="F38" i="4" s="1"/>
  <c r="R30" i="4"/>
  <c r="Q30" i="4"/>
  <c r="P30" i="4"/>
  <c r="O30" i="4"/>
  <c r="N30" i="4"/>
  <c r="M30" i="4"/>
  <c r="L30" i="4"/>
  <c r="K30" i="4"/>
  <c r="R20" i="4"/>
  <c r="Q20" i="4"/>
  <c r="P20" i="4"/>
  <c r="N20" i="4"/>
  <c r="M20" i="4"/>
  <c r="L20" i="4"/>
  <c r="K20" i="4"/>
  <c r="R10" i="4"/>
  <c r="Q10" i="4"/>
  <c r="P10" i="4"/>
  <c r="O10" i="4"/>
  <c r="N10" i="4"/>
  <c r="M10" i="4"/>
  <c r="L10" i="4"/>
  <c r="K10" i="4"/>
  <c r="R4" i="4"/>
  <c r="Q4" i="4"/>
  <c r="P4" i="4"/>
  <c r="O4" i="4"/>
  <c r="N4" i="4"/>
  <c r="M4" i="4"/>
  <c r="K4" i="4"/>
  <c r="F46" i="4" l="1"/>
  <c r="F30" i="4"/>
  <c r="F79" i="4"/>
  <c r="R3" i="4"/>
  <c r="P3" i="4"/>
  <c r="K68" i="4"/>
  <c r="K81" i="4" s="1"/>
  <c r="N3" i="4"/>
  <c r="M68" i="4"/>
  <c r="M81" i="4" s="1"/>
  <c r="Q68" i="4"/>
  <c r="Q81" i="4" s="1"/>
  <c r="F61" i="4"/>
  <c r="P68" i="4"/>
  <c r="P81" i="4" s="1"/>
  <c r="M3" i="4"/>
  <c r="Q3" i="4"/>
  <c r="N68" i="4"/>
  <c r="N81" i="4" s="1"/>
  <c r="R68" i="4"/>
  <c r="R81" i="4" s="1"/>
  <c r="G4" i="4"/>
  <c r="G20" i="4"/>
  <c r="F20" i="4" s="1"/>
  <c r="O3" i="4"/>
  <c r="F64" i="4"/>
  <c r="O68" i="4"/>
  <c r="O81" i="4" s="1"/>
  <c r="L68" i="4"/>
  <c r="L81" i="4" s="1"/>
  <c r="L3" i="4"/>
  <c r="K3" i="4"/>
  <c r="F56" i="4"/>
  <c r="J81" i="4"/>
  <c r="G10" i="4"/>
  <c r="F10" i="4" s="1"/>
  <c r="G68" i="4" l="1"/>
  <c r="G81" i="4" s="1"/>
  <c r="G3" i="4"/>
  <c r="F3" i="4" s="1"/>
  <c r="F4" i="4"/>
  <c r="F68" i="4" s="1"/>
  <c r="F81" i="4" s="1"/>
  <c r="C64" i="2" l="1"/>
  <c r="C61" i="2"/>
  <c r="E46" i="4" l="1"/>
  <c r="C48" i="2"/>
  <c r="C46" i="2" s="1"/>
  <c r="C68" i="2" s="1"/>
  <c r="C81" i="2" s="1"/>
  <c r="E3" i="4" l="1"/>
  <c r="E68" i="4"/>
  <c r="E81" i="4" s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<sst xmlns="http://schemas.openxmlformats.org/spreadsheetml/2006/main" count="202" uniqueCount="116">
  <si>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</si>
  <si>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</si>
  <si>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</si>
  <si>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</si>
  <si>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</si>
  <si>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</si>
  <si>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</si>
  <si>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</si>
  <si>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</si>
  <si>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</si>
  <si>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</si>
  <si>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</si>
  <si>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</si>
  <si>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</si>
  <si>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</si>
  <si>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</si>
  <si>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</si>
  <si>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</si>
  <si>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</si>
  <si>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</si>
  <si>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</si>
  <si>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</si>
  <si>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</si>
  <si>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</si>
  <si>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</si>
  <si>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</si>
  <si>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</si>
  <si>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</si>
  <si>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</si>
  <si>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</si>
  <si>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</si>
  <si>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</si>
  <si>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</si>
  <si>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</si>
  <si>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</si>
  <si>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</si>
  <si>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</si>
  <si>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</si>
  <si>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</si>
  <si>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</si>
  <si>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</si>
  <si>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</si>
  <si>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</si>
  <si>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</si>
  <si>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</si>
  <si>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</si>
  <si>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</si>
  <si>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</si>
  <si>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</si>
  <si>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</si>
  <si>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</si>
  <si>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</si>
  <si>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</si>
  <si>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</si>
  <si>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</si>
  <si>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</si>
  <si>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</si>
  <si>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</si>
  <si>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</si>
  <si>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</si>
  <si>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</si>
  <si>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</si>
  <si>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</si>
  <si>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</si>
  <si>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</si>
  <si>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</si>
  <si>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</si>
  <si>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</si>
  <si>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</si>
  <si>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</si>
  <si>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</si>
  <si>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</si>
  <si>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</si>
  <si>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</si>
  <si>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</si>
  <si>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</si>
  <si>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</si>
  <si>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</si>
  <si>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</si>
  <si>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</si>
  <si>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</si>
  <si>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</si>
  <si>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</si>
  <si>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</si>
  <si>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</si>
  <si>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</si>
  <si>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</si>
  <si>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</si>
  <si>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</si>
  <si>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</si>
  <si>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</si>
  <si>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</si>
  <si>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</si>
  <si>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</si>
  <si>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</si>
  <si>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</si>
  <si>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</si>
  <si>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</si>
  <si>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</si>
  <si>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</si>
  <si>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</si>
  <si>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</si>
  <si>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</si>
  <si>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</si>
  <si>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</si>
  <si>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</si>
  <si>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</si>
  <si>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</si>
  <si>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</si>
  <si>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</si>
  <si>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</si>
  <si>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</si>
  <si>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Fecha de registro: 07 de septiembre 2021</t>
  </si>
  <si>
    <t>Fecha de imputación: hasta el 31 de agosto 2021</t>
  </si>
  <si>
    <t>Analista Financiero Lic. Jennifer Seijas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</si>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</sst>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0" xfId="0" applyNumberFormat="1"/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43" fontId="0" fillId="0" borderId="0" xfId="1" applyFont="1" applyBorder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>
        <row r="5">
          <cell r="N5">
            <v>18417974.270000003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5"/>
  <sheetViews>
    <sheetView showGridLines="0" topLeftCell="A73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5.285156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412897495</v>
      </c>
      <c r="C4" s="14">
        <f>SUM(C5:C9)</f>
        <v>0</v>
      </c>
      <c r="D4" s="16"/>
    </row>
    <row r="5" spans="1:4" x14ac:dyDescent="0.25">
      <c r="A5" s="6" t="s">
        <v>3</v>
      </c>
      <c r="B5" s="17">
        <v>270722090</v>
      </c>
      <c r="C5" s="17">
        <f>+'Plantilla Ejecución UAI'!E5</f>
        <v>0</v>
      </c>
    </row>
    <row r="6" spans="1:4" x14ac:dyDescent="0.25">
      <c r="A6" s="6" t="s">
        <v>4</v>
      </c>
      <c r="B6" s="17">
        <v>40646404</v>
      </c>
      <c r="C6" s="15">
        <f>+'Plantilla Ejecución UAI'!E6</f>
        <v>0</v>
      </c>
    </row>
    <row r="7" spans="1:4" x14ac:dyDescent="0.25">
      <c r="A7" s="6" t="s">
        <v>39</v>
      </c>
      <c r="B7" s="17">
        <v>20881600</v>
      </c>
      <c r="C7" s="15">
        <f>+'Plantilla Ejecución UAI'!E7</f>
        <v>0</v>
      </c>
    </row>
    <row r="8" spans="1:4" x14ac:dyDescent="0.25">
      <c r="A8" s="6" t="s">
        <v>5</v>
      </c>
      <c r="B8" s="17">
        <v>38764799</v>
      </c>
      <c r="C8" s="15">
        <f>+'Plantilla Ejecución UAI'!E8</f>
        <v>0</v>
      </c>
    </row>
    <row r="9" spans="1:4" x14ac:dyDescent="0.25">
      <c r="A9" s="6" t="s">
        <v>6</v>
      </c>
      <c r="B9" s="17">
        <v>41882602</v>
      </c>
      <c r="C9" s="15">
        <f>+'Plantilla Ejecución UAI'!E9</f>
        <v>0</v>
      </c>
    </row>
    <row r="10" spans="1:4" x14ac:dyDescent="0.25">
      <c r="A10" s="2" t="s">
        <v>7</v>
      </c>
      <c r="B10" s="14">
        <f>SUM(B11:B19)</f>
        <v>124871578</v>
      </c>
      <c r="C10" s="3">
        <f>SUM(C11:C19)</f>
        <v>0</v>
      </c>
    </row>
    <row r="11" spans="1:4" x14ac:dyDescent="0.25">
      <c r="A11" s="6" t="s">
        <v>8</v>
      </c>
      <c r="B11" s="17">
        <v>6521818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19837930</v>
      </c>
      <c r="C12" s="15">
        <f>+'Plantilla Ejecución UAI'!E12</f>
        <v>0</v>
      </c>
    </row>
    <row r="13" spans="1:4" x14ac:dyDescent="0.25">
      <c r="A13" s="6" t="s">
        <v>10</v>
      </c>
      <c r="B13" s="17">
        <v>4574144</v>
      </c>
      <c r="C13" s="15">
        <f>+'Plantilla Ejecución UAI'!E13</f>
        <v>0</v>
      </c>
    </row>
    <row r="14" spans="1:4" ht="18" customHeight="1" x14ac:dyDescent="0.25">
      <c r="A14" s="6" t="s">
        <v>11</v>
      </c>
      <c r="B14" s="17">
        <v>3909759</v>
      </c>
      <c r="C14" s="15">
        <f>+'Plantilla Ejecución UAI'!E14</f>
        <v>0</v>
      </c>
    </row>
    <row r="15" spans="1:4" x14ac:dyDescent="0.25">
      <c r="A15" s="6" t="s">
        <v>12</v>
      </c>
      <c r="B15" s="17">
        <v>2161865</v>
      </c>
      <c r="C15" s="15">
        <f>+'Plantilla Ejecución UAI'!E15</f>
        <v>0</v>
      </c>
    </row>
    <row r="16" spans="1:4" x14ac:dyDescent="0.25">
      <c r="A16" s="6" t="s">
        <v>13</v>
      </c>
      <c r="B16" s="17">
        <v>19858616</v>
      </c>
      <c r="C16" s="15">
        <f>+'Plantilla Ejecución UAI'!E16</f>
        <v>0</v>
      </c>
    </row>
    <row r="17" spans="1:3" x14ac:dyDescent="0.25">
      <c r="A17" s="6" t="s">
        <v>14</v>
      </c>
      <c r="B17" s="17">
        <v>10775934</v>
      </c>
      <c r="C17" s="15">
        <f>+'Plantilla Ejecución UAI'!E17</f>
        <v>0</v>
      </c>
    </row>
    <row r="18" spans="1:3" x14ac:dyDescent="0.25">
      <c r="A18" s="6" t="s">
        <v>15</v>
      </c>
      <c r="B18" s="17">
        <v>57231512</v>
      </c>
      <c r="C18" s="15">
        <f>+'Plantilla Ejecución UAI'!E18</f>
        <v>0</v>
      </c>
    </row>
    <row r="19" spans="1:3" x14ac:dyDescent="0.25">
      <c r="A19" s="6" t="s">
        <v>40</v>
      </c>
      <c r="B19" s="17"/>
      <c r="C19" s="15">
        <f>+'Plantilla Ejecución UAI'!E19</f>
        <v>0</v>
      </c>
    </row>
    <row r="20" spans="1:3" x14ac:dyDescent="0.25">
      <c r="A20" s="2" t="s">
        <v>16</v>
      </c>
      <c r="B20" s="14">
        <f>SUM(B21:B29)</f>
        <v>27752871</v>
      </c>
      <c r="C20" s="3">
        <f>SUM(C21:C29)</f>
        <v>0</v>
      </c>
    </row>
    <row r="21" spans="1:3" x14ac:dyDescent="0.25">
      <c r="A21" s="6" t="s">
        <v>17</v>
      </c>
      <c r="B21" s="17">
        <v>5891109</v>
      </c>
      <c r="C21" s="15">
        <f>+'Plantilla Ejecución UAI'!E21</f>
        <v>0</v>
      </c>
    </row>
    <row r="22" spans="1:3" x14ac:dyDescent="0.25">
      <c r="A22" s="6" t="s">
        <v>18</v>
      </c>
      <c r="B22" s="17">
        <v>3082751</v>
      </c>
      <c r="C22" s="15">
        <f>+'Plantilla Ejecución UAI'!E22</f>
        <v>0</v>
      </c>
    </row>
    <row r="23" spans="1:3" x14ac:dyDescent="0.25">
      <c r="A23" s="6" t="s">
        <v>19</v>
      </c>
      <c r="B23" s="17">
        <v>1472910</v>
      </c>
      <c r="C23" s="15">
        <f>+'Plantilla Ejecución UAI'!E23</f>
        <v>0</v>
      </c>
    </row>
    <row r="24" spans="1:3" x14ac:dyDescent="0.25">
      <c r="A24" s="6" t="s">
        <v>20</v>
      </c>
      <c r="B24" s="17">
        <v>87500</v>
      </c>
      <c r="C24" s="15">
        <f>+'Plantilla Ejecución UAI'!E24</f>
        <v>0</v>
      </c>
    </row>
    <row r="25" spans="1:3" x14ac:dyDescent="0.25">
      <c r="A25" s="6" t="s">
        <v>21</v>
      </c>
      <c r="B25" s="17">
        <v>812750</v>
      </c>
      <c r="C25" s="15">
        <f>+'Plantilla Ejecución UAI'!E25</f>
        <v>0</v>
      </c>
    </row>
    <row r="26" spans="1:3" x14ac:dyDescent="0.25">
      <c r="A26" s="6" t="s">
        <v>22</v>
      </c>
      <c r="B26" s="17">
        <v>1455000</v>
      </c>
      <c r="C26" s="15">
        <f>+'Plantilla Ejecución UAI'!E26</f>
        <v>0</v>
      </c>
    </row>
    <row r="27" spans="1:3" x14ac:dyDescent="0.25">
      <c r="A27" s="6" t="s">
        <v>23</v>
      </c>
      <c r="B27" s="17">
        <v>10648606</v>
      </c>
      <c r="C27" s="15">
        <f>+'Plantilla Ejecución UAI'!E27</f>
        <v>0</v>
      </c>
    </row>
    <row r="28" spans="1:3" x14ac:dyDescent="0.25">
      <c r="A28" s="6" t="s">
        <v>41</v>
      </c>
      <c r="B28" s="17"/>
      <c r="C28" s="15">
        <v>0</v>
      </c>
    </row>
    <row r="29" spans="1:3" x14ac:dyDescent="0.25">
      <c r="A29" s="6" t="s">
        <v>24</v>
      </c>
      <c r="B29" s="17">
        <v>4302245</v>
      </c>
      <c r="C29" s="15">
        <f>+'Plantilla Ejecución UAI'!E29</f>
        <v>0</v>
      </c>
    </row>
    <row r="30" spans="1:3" x14ac:dyDescent="0.25">
      <c r="A30" s="2" t="s">
        <v>25</v>
      </c>
      <c r="B30" s="14">
        <f>SUM(B31:B37)</f>
        <v>19310000</v>
      </c>
      <c r="C30" s="3">
        <f>SUM(C31:C37)</f>
        <v>0</v>
      </c>
    </row>
    <row r="31" spans="1:3" x14ac:dyDescent="0.25">
      <c r="A31" s="6" t="s">
        <v>26</v>
      </c>
      <c r="B31" s="17">
        <v>19310000</v>
      </c>
      <c r="C31" s="15">
        <f>+'Plantilla Ejecución UAI'!E31</f>
        <v>0</v>
      </c>
    </row>
    <row r="32" spans="1:3" x14ac:dyDescent="0.25">
      <c r="A32" s="6" t="s">
        <v>42</v>
      </c>
      <c r="B32" s="17"/>
      <c r="C32" s="15">
        <v>0</v>
      </c>
    </row>
    <row r="33" spans="1:4" x14ac:dyDescent="0.25">
      <c r="A33" s="6" t="s">
        <v>43</v>
      </c>
      <c r="B33" s="17"/>
      <c r="C33" s="15">
        <v>0</v>
      </c>
    </row>
    <row r="34" spans="1:4" x14ac:dyDescent="0.25">
      <c r="A34" s="6" t="s">
        <v>44</v>
      </c>
      <c r="B34" s="17"/>
      <c r="C34" s="15">
        <v>0</v>
      </c>
    </row>
    <row r="35" spans="1:4" x14ac:dyDescent="0.25">
      <c r="A35" s="6" t="s">
        <v>45</v>
      </c>
      <c r="B35" s="17"/>
      <c r="C35" s="15">
        <v>0</v>
      </c>
    </row>
    <row r="36" spans="1:4" x14ac:dyDescent="0.25">
      <c r="A36" s="6" t="s">
        <v>27</v>
      </c>
      <c r="B36" s="17"/>
      <c r="C36" s="15">
        <v>0</v>
      </c>
    </row>
    <row r="37" spans="1:4" x14ac:dyDescent="0.25">
      <c r="A37" s="6" t="s">
        <v>46</v>
      </c>
      <c r="B37" s="17"/>
      <c r="C37" s="15">
        <v>0</v>
      </c>
    </row>
    <row r="38" spans="1:4" x14ac:dyDescent="0.25">
      <c r="A38" s="2" t="s">
        <v>47</v>
      </c>
      <c r="B38" s="14">
        <v>0</v>
      </c>
      <c r="C38" s="3">
        <v>0</v>
      </c>
    </row>
    <row r="39" spans="1:4" x14ac:dyDescent="0.25">
      <c r="A39" s="6" t="s">
        <v>48</v>
      </c>
      <c r="B39" s="17"/>
      <c r="C39" s="15">
        <v>0</v>
      </c>
    </row>
    <row r="40" spans="1:4" x14ac:dyDescent="0.25">
      <c r="A40" s="6" t="s">
        <v>49</v>
      </c>
      <c r="B40" s="17">
        <v>0</v>
      </c>
      <c r="C40" s="15">
        <v>0</v>
      </c>
    </row>
    <row r="41" spans="1:4" x14ac:dyDescent="0.25">
      <c r="A41" s="6" t="s">
        <v>50</v>
      </c>
      <c r="B41" s="17"/>
      <c r="C41" s="15">
        <v>0</v>
      </c>
    </row>
    <row r="42" spans="1:4" x14ac:dyDescent="0.25">
      <c r="A42" s="6" t="s">
        <v>51</v>
      </c>
      <c r="B42" s="17"/>
      <c r="C42" s="15">
        <v>0</v>
      </c>
    </row>
    <row r="43" spans="1:4" x14ac:dyDescent="0.25">
      <c r="A43" s="6" t="s">
        <v>52</v>
      </c>
      <c r="B43" s="17"/>
      <c r="C43" s="15">
        <v>0</v>
      </c>
    </row>
    <row r="44" spans="1:4" x14ac:dyDescent="0.25">
      <c r="A44" s="6" t="s">
        <v>53</v>
      </c>
      <c r="B44" s="17"/>
      <c r="C44" s="15">
        <v>0</v>
      </c>
    </row>
    <row r="45" spans="1:4" x14ac:dyDescent="0.25">
      <c r="A45" s="6" t="s">
        <v>54</v>
      </c>
      <c r="B45" s="17"/>
      <c r="C45" s="15">
        <v>0</v>
      </c>
    </row>
    <row r="46" spans="1:4" x14ac:dyDescent="0.25">
      <c r="A46" s="2" t="s">
        <v>28</v>
      </c>
      <c r="B46" s="14">
        <f>SUM(B47:B55)</f>
        <v>179788086</v>
      </c>
      <c r="C46" s="3">
        <f>SUM(C47:C55)</f>
        <v>0</v>
      </c>
    </row>
    <row r="47" spans="1:4" x14ac:dyDescent="0.25">
      <c r="A47" s="6" t="s">
        <v>29</v>
      </c>
      <c r="B47" s="17">
        <v>9248421</v>
      </c>
      <c r="C47" s="15">
        <f>+'Plantilla Ejecución UAI'!E47</f>
        <v>0</v>
      </c>
      <c r="D47" s="28"/>
    </row>
    <row r="48" spans="1:4" x14ac:dyDescent="0.25">
      <c r="A48" s="6" t="s">
        <v>30</v>
      </c>
      <c r="B48" s="17">
        <v>245000</v>
      </c>
      <c r="C48" s="15">
        <f>+'Plantilla Ejecución UAI'!E48</f>
        <v>0</v>
      </c>
    </row>
    <row r="49" spans="1:4" x14ac:dyDescent="0.25">
      <c r="A49" s="6" t="s">
        <v>31</v>
      </c>
      <c r="B49" s="17"/>
      <c r="C49" s="15">
        <f>+'Plantilla Ejecución UAI'!E49</f>
        <v>0</v>
      </c>
    </row>
    <row r="50" spans="1:4" x14ac:dyDescent="0.25">
      <c r="A50" s="6" t="s">
        <v>32</v>
      </c>
      <c r="B50" s="17">
        <v>11516748</v>
      </c>
      <c r="C50" s="15">
        <f>+'Plantilla Ejecución UAI'!E50</f>
        <v>0</v>
      </c>
    </row>
    <row r="51" spans="1:4" x14ac:dyDescent="0.25">
      <c r="A51" s="6" t="s">
        <v>33</v>
      </c>
      <c r="B51" s="17">
        <v>9564128</v>
      </c>
      <c r="C51" s="15">
        <f>+'Plantilla Ejecución UAI'!E51</f>
        <v>0</v>
      </c>
    </row>
    <row r="52" spans="1:4" x14ac:dyDescent="0.25">
      <c r="A52" s="6" t="s">
        <v>55</v>
      </c>
      <c r="B52" s="17">
        <v>2725000</v>
      </c>
      <c r="C52" s="15">
        <f>+'Plantilla Ejecución UAI'!E52</f>
        <v>0</v>
      </c>
    </row>
    <row r="53" spans="1:4" x14ac:dyDescent="0.25">
      <c r="A53" s="6" t="s">
        <v>56</v>
      </c>
      <c r="B53" s="17"/>
      <c r="C53" s="15">
        <v>0</v>
      </c>
    </row>
    <row r="54" spans="1:4" x14ac:dyDescent="0.25">
      <c r="A54" s="6" t="s">
        <v>34</v>
      </c>
      <c r="B54" s="17">
        <v>17424228</v>
      </c>
      <c r="C54" s="15">
        <f>+'Plantilla Ejecución UAI'!E54</f>
        <v>0</v>
      </c>
    </row>
    <row r="55" spans="1:4" x14ac:dyDescent="0.25">
      <c r="A55" s="6" t="s">
        <v>57</v>
      </c>
      <c r="B55" s="17">
        <v>129064561</v>
      </c>
      <c r="C55" s="15">
        <f>+'Plantilla Ejecución UAI'!E55</f>
        <v>0</v>
      </c>
    </row>
    <row r="56" spans="1:4" x14ac:dyDescent="0.25">
      <c r="A56" s="2" t="s">
        <v>58</v>
      </c>
      <c r="B56" s="14">
        <f>SUM(B57:B58)</f>
        <v>117500000</v>
      </c>
      <c r="C56" s="3">
        <f>SUM(C57:C58)</f>
        <v>0</v>
      </c>
    </row>
    <row r="57" spans="1:4" x14ac:dyDescent="0.25">
      <c r="A57" s="6" t="s">
        <v>59</v>
      </c>
      <c r="B57" s="17">
        <v>7500000</v>
      </c>
      <c r="C57" s="15">
        <f>+'Plantilla Ejecución UAI'!E57</f>
        <v>0</v>
      </c>
    </row>
    <row r="58" spans="1:4" x14ac:dyDescent="0.25">
      <c r="A58" s="6" t="s">
        <v>60</v>
      </c>
      <c r="B58" s="17">
        <v>110000000</v>
      </c>
      <c r="C58" s="15">
        <f>+'Plantilla Ejecución UAI'!E58</f>
        <v>0</v>
      </c>
      <c r="D58" s="28"/>
    </row>
    <row r="59" spans="1:4" x14ac:dyDescent="0.25">
      <c r="A59" s="6" t="s">
        <v>61</v>
      </c>
      <c r="B59" s="17"/>
      <c r="C59" s="15" t="s">
        <v>101</v>
      </c>
    </row>
    <row r="60" spans="1:4" x14ac:dyDescent="0.25">
      <c r="A60" s="6" t="s">
        <v>62</v>
      </c>
      <c r="B60" s="17"/>
      <c r="C60" s="15">
        <v>0</v>
      </c>
    </row>
    <row r="61" spans="1:4" x14ac:dyDescent="0.25">
      <c r="A61" s="2" t="s">
        <v>63</v>
      </c>
      <c r="B61" s="14"/>
      <c r="C61" s="3">
        <f>SUM(C62:C63)</f>
        <v>0</v>
      </c>
    </row>
    <row r="62" spans="1:4" x14ac:dyDescent="0.25">
      <c r="A62" s="6" t="s">
        <v>64</v>
      </c>
      <c r="B62" s="17"/>
      <c r="C62" s="15">
        <v>0</v>
      </c>
    </row>
    <row r="63" spans="1:4" x14ac:dyDescent="0.25">
      <c r="A63" s="6" t="s">
        <v>65</v>
      </c>
      <c r="B63" s="17"/>
      <c r="C63" s="15">
        <v>0</v>
      </c>
    </row>
    <row r="64" spans="1:4" x14ac:dyDescent="0.25">
      <c r="A64" s="2" t="s">
        <v>66</v>
      </c>
      <c r="B64" s="14"/>
      <c r="C64" s="3">
        <f>SUM(C65:C67)</f>
        <v>0</v>
      </c>
    </row>
    <row r="65" spans="1:3" x14ac:dyDescent="0.25">
      <c r="A65" s="6" t="s">
        <v>67</v>
      </c>
      <c r="B65" s="17"/>
      <c r="C65" s="15">
        <v>0</v>
      </c>
    </row>
    <row r="66" spans="1:3" x14ac:dyDescent="0.25">
      <c r="A66" s="6" t="s">
        <v>68</v>
      </c>
      <c r="B66" s="17"/>
      <c r="C66" s="15">
        <v>0</v>
      </c>
    </row>
    <row r="67" spans="1:3" x14ac:dyDescent="0.25">
      <c r="A67" s="6" t="s">
        <v>69</v>
      </c>
      <c r="B67" s="17"/>
      <c r="C67" s="15">
        <v>0</v>
      </c>
    </row>
    <row r="68" spans="1:3" x14ac:dyDescent="0.25">
      <c r="A68" s="8" t="s">
        <v>35</v>
      </c>
      <c r="B68" s="19">
        <f>+B56+B46+B30+B20+B10+B4</f>
        <v>882120030</v>
      </c>
      <c r="C68" s="5">
        <f>+C56+C46+C30+C20+C10+C4</f>
        <v>0</v>
      </c>
    </row>
    <row r="69" spans="1:3" x14ac:dyDescent="0.25">
      <c r="A69" s="4"/>
      <c r="B69" s="17"/>
    </row>
    <row r="70" spans="1:3" x14ac:dyDescent="0.25">
      <c r="A70" s="1" t="s">
        <v>70</v>
      </c>
      <c r="B70" s="20"/>
    </row>
    <row r="71" spans="1:3" x14ac:dyDescent="0.25">
      <c r="A71" s="2" t="s">
        <v>71</v>
      </c>
      <c r="B71" s="14">
        <v>0</v>
      </c>
      <c r="C71" s="15">
        <v>0</v>
      </c>
    </row>
    <row r="72" spans="1:3" x14ac:dyDescent="0.25">
      <c r="A72" s="6" t="s">
        <v>72</v>
      </c>
      <c r="B72" s="17">
        <v>0</v>
      </c>
      <c r="C72" s="15">
        <v>0</v>
      </c>
    </row>
    <row r="73" spans="1:3" x14ac:dyDescent="0.25">
      <c r="A73" s="6" t="s">
        <v>73</v>
      </c>
      <c r="B73" s="17">
        <v>0</v>
      </c>
      <c r="C73" s="15">
        <v>0</v>
      </c>
    </row>
    <row r="74" spans="1:3" x14ac:dyDescent="0.25">
      <c r="A74" s="2" t="s">
        <v>74</v>
      </c>
      <c r="B74" s="14">
        <v>0</v>
      </c>
      <c r="C74" s="15">
        <v>0</v>
      </c>
    </row>
    <row r="75" spans="1:3" x14ac:dyDescent="0.25">
      <c r="A75" s="6" t="s">
        <v>75</v>
      </c>
      <c r="B75" s="17">
        <v>10000000</v>
      </c>
      <c r="C75" s="15">
        <v>0</v>
      </c>
    </row>
    <row r="76" spans="1:3" x14ac:dyDescent="0.25">
      <c r="A76" s="6" t="s">
        <v>76</v>
      </c>
      <c r="B76" s="17"/>
      <c r="C76" s="15">
        <v>0</v>
      </c>
    </row>
    <row r="77" spans="1:3" x14ac:dyDescent="0.25">
      <c r="A77" s="2" t="s">
        <v>77</v>
      </c>
      <c r="B77" s="14">
        <v>0</v>
      </c>
      <c r="C77" s="15">
        <v>0</v>
      </c>
    </row>
    <row r="78" spans="1:3" x14ac:dyDescent="0.25">
      <c r="A78" s="6" t="s">
        <v>78</v>
      </c>
      <c r="B78" s="17">
        <v>0</v>
      </c>
      <c r="C78" s="15">
        <v>0</v>
      </c>
    </row>
    <row r="79" spans="1:3" x14ac:dyDescent="0.25">
      <c r="A79" s="8" t="s">
        <v>79</v>
      </c>
      <c r="B79" s="19">
        <f>+B75</f>
        <v>10000000</v>
      </c>
      <c r="C79" s="19">
        <f>+C75</f>
        <v>0</v>
      </c>
    </row>
    <row r="81" spans="1:3" ht="15.75" x14ac:dyDescent="0.25">
      <c r="A81" s="9" t="s">
        <v>80</v>
      </c>
      <c r="B81" s="34">
        <f>+B79+B68</f>
        <v>892120030</v>
      </c>
      <c r="C81" s="10">
        <f>+C79+C68</f>
        <v>0</v>
      </c>
    </row>
    <row r="82" spans="1:3" x14ac:dyDescent="0.25">
      <c r="A82" t="s">
        <v>98</v>
      </c>
    </row>
    <row r="86" spans="1:3" ht="18.75" x14ac:dyDescent="0.3">
      <c r="A86" s="7" t="s">
        <v>38</v>
      </c>
    </row>
    <row r="87" spans="1:3" x14ac:dyDescent="0.25">
      <c r="A87" s="12" t="s">
        <v>96</v>
      </c>
    </row>
    <row r="88" spans="1:3" x14ac:dyDescent="0.25">
      <c r="A88" s="12" t="s">
        <v>97</v>
      </c>
    </row>
    <row r="89" spans="1:3" ht="18.75" x14ac:dyDescent="0.3">
      <c r="A89" s="7" t="s">
        <v>93</v>
      </c>
    </row>
    <row r="90" spans="1:3" x14ac:dyDescent="0.25">
      <c r="A90" s="12" t="s">
        <v>94</v>
      </c>
    </row>
    <row r="91" spans="1:3" x14ac:dyDescent="0.25">
      <c r="A91" s="12" t="s">
        <v>95</v>
      </c>
    </row>
    <row r="93" spans="1:3" x14ac:dyDescent="0.25">
      <c r="A93" s="12" t="s">
        <v>99</v>
      </c>
    </row>
    <row r="94" spans="1:3" x14ac:dyDescent="0.25">
      <c r="A94" s="12" t="s">
        <v>105</v>
      </c>
      <c r="B94" s="22" t="s">
        <v>103</v>
      </c>
      <c r="C94" s="22"/>
    </row>
    <row r="95" spans="1:3" x14ac:dyDescent="0.25">
      <c r="A95" s="12" t="s">
        <v>102</v>
      </c>
      <c r="B95" s="15" t="s">
        <v>100</v>
      </c>
    </row>
  </sheetData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&amp;C&amp;"-,Negrita"DEPARTAMENTO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U97"/>
  <sheetViews>
    <sheetView showGridLines="0" tabSelected="1" topLeftCell="A58" zoomScale="80" zoomScaleNormal="80" zoomScaleSheetLayoutView="85" workbookViewId="0">
      <selection activeCell="H97" sqref="H97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3" bestFit="1" customWidth="1"/>
    <col min="6" max="6" width="21.5703125" style="21" customWidth="1"/>
    <col min="7" max="7" width="16.5703125" style="21" customWidth="1"/>
    <col min="8" max="8" width="18.7109375" style="21" customWidth="1"/>
    <col min="9" max="9" width="17.7109375" style="21" customWidth="1"/>
    <col min="10" max="14" width="15" style="21" bestFit="1" customWidth="1"/>
    <col min="15" max="15" width="15.28515625" style="21" customWidth="1"/>
    <col min="16" max="16" width="15" style="21" bestFit="1" customWidth="1"/>
    <col min="17" max="17" width="14.5703125" style="21" customWidth="1"/>
    <col min="18" max="18" width="15.7109375" style="21" customWidth="1"/>
    <col min="19" max="20" width="9.140625" style="21"/>
    <col min="21" max="28" width="6" style="21" bestFit="1" customWidth="1"/>
    <col min="29" max="30" width="7" style="21" bestFit="1" customWidth="1"/>
    <col min="31" max="16384" width="9.140625" style="21"/>
  </cols>
  <sheetData>
    <row r="2" spans="1:18" s="33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110</v>
      </c>
      <c r="G2" s="18" t="s">
        <v>81</v>
      </c>
      <c r="H2" s="18" t="s">
        <v>82</v>
      </c>
      <c r="I2" s="18" t="s">
        <v>83</v>
      </c>
      <c r="J2" s="18" t="s">
        <v>84</v>
      </c>
      <c r="K2" s="18" t="s">
        <v>85</v>
      </c>
      <c r="L2" s="18" t="s">
        <v>86</v>
      </c>
      <c r="M2" s="18" t="s">
        <v>87</v>
      </c>
      <c r="N2" s="18" t="s">
        <v>88</v>
      </c>
      <c r="O2" s="18" t="s">
        <v>89</v>
      </c>
      <c r="P2" s="18" t="s">
        <v>90</v>
      </c>
      <c r="Q2" s="18" t="s">
        <v>91</v>
      </c>
      <c r="R2" s="18" t="s">
        <v>92</v>
      </c>
    </row>
    <row r="3" spans="1:18" x14ac:dyDescent="0.25">
      <c r="A3" s="13" t="s">
        <v>1</v>
      </c>
      <c r="B3" s="13"/>
      <c r="C3" s="13"/>
      <c r="D3" s="13">
        <f t="shared" ref="D3:E3" si="0">+D4+D10+D20+D30+D38+D46+D56</f>
        <v>882120030</v>
      </c>
      <c r="E3" s="13">
        <f t="shared" si="0"/>
        <v>0</v>
      </c>
      <c r="F3" s="13">
        <f t="shared" ref="F3:F45" si="1">SUM(G3:R3)</f>
        <v>366957218.88</v>
      </c>
      <c r="G3" s="13">
        <f>+G4+G10+G20+G30+G38+G46+G56</f>
        <v>42080986.230000004</v>
      </c>
      <c r="H3" s="13">
        <f t="shared" ref="H3:I3" si="2">+H4+H10+H20+H30+H38+H46+H56+H61+H64</f>
        <v>41023266.799999997</v>
      </c>
      <c r="I3" s="13">
        <f t="shared" si="2"/>
        <v>44750853.460000001</v>
      </c>
      <c r="J3" s="13">
        <f>+J4+J10+J20+J30+J38+J46+J56+J61+J64</f>
        <v>43640868.410000004</v>
      </c>
      <c r="K3" s="13">
        <f t="shared" ref="K3:R3" si="3">+K4+K10+K20+K30+K38+K46+K56+K61+K64</f>
        <v>49383387.809999995</v>
      </c>
      <c r="L3" s="13">
        <f t="shared" si="3"/>
        <v>46104313.010000005</v>
      </c>
      <c r="M3" s="13">
        <f t="shared" si="3"/>
        <v>55391532.57</v>
      </c>
      <c r="N3" s="13">
        <f t="shared" si="3"/>
        <v>44582010.589999996</v>
      </c>
      <c r="O3" s="13">
        <f t="shared" si="3"/>
        <v>0</v>
      </c>
      <c r="P3" s="13">
        <f t="shared" si="3"/>
        <v>0</v>
      </c>
      <c r="Q3" s="13">
        <f t="shared" si="3"/>
        <v>0</v>
      </c>
      <c r="R3" s="13">
        <f t="shared" si="3"/>
        <v>0</v>
      </c>
    </row>
    <row r="4" spans="1:18" ht="30" x14ac:dyDescent="0.25">
      <c r="A4" s="35" t="s">
        <v>2</v>
      </c>
      <c r="B4" s="35"/>
      <c r="C4" s="35"/>
      <c r="D4" s="14">
        <v>412897495</v>
      </c>
      <c r="E4" s="31">
        <f>SUM(E5:E9)</f>
        <v>0</v>
      </c>
      <c r="F4" s="23">
        <f>SUM(G4:R4)</f>
        <v>311249376.81</v>
      </c>
      <c r="G4" s="14">
        <f>SUM(G5:G9)</f>
        <v>37788508.210000001</v>
      </c>
      <c r="H4" s="14">
        <f t="shared" ref="H4:I4" si="4">SUM(H5:H9)</f>
        <v>35734108.539999999</v>
      </c>
      <c r="I4" s="14">
        <f t="shared" si="4"/>
        <v>39688322.219999999</v>
      </c>
      <c r="J4" s="14">
        <f>SUM(J5:J9)</f>
        <v>36958601.780000001</v>
      </c>
      <c r="K4" s="14">
        <f t="shared" ref="K4:R4" si="5">SUM(K5:K9)</f>
        <v>40270838.309999995</v>
      </c>
      <c r="L4" s="14">
        <f>SUM(L5:L9)</f>
        <v>38282118.210000001</v>
      </c>
      <c r="M4" s="14">
        <f t="shared" si="5"/>
        <v>44704317.969999999</v>
      </c>
      <c r="N4" s="14">
        <f t="shared" si="5"/>
        <v>37822561.569999993</v>
      </c>
      <c r="O4" s="14">
        <f t="shared" si="5"/>
        <v>0</v>
      </c>
      <c r="P4" s="14">
        <f t="shared" si="5"/>
        <v>0</v>
      </c>
      <c r="Q4" s="14">
        <f t="shared" si="5"/>
        <v>0</v>
      </c>
      <c r="R4" s="14">
        <f t="shared" si="5"/>
        <v>0</v>
      </c>
    </row>
    <row r="5" spans="1:18" x14ac:dyDescent="0.25">
      <c r="A5" s="36" t="s">
        <v>3</v>
      </c>
      <c r="B5" s="36"/>
      <c r="C5" s="36"/>
      <c r="D5" s="17">
        <v>270722090</v>
      </c>
      <c r="E5" s="32"/>
      <c r="F5" s="24">
        <f t="shared" si="1"/>
        <v>230250404.39999998</v>
      </c>
      <c r="G5" s="17">
        <v>29924027.019999996</v>
      </c>
      <c r="H5" s="21">
        <v>26568607.959999997</v>
      </c>
      <c r="I5" s="21">
        <v>30929902.310000002</v>
      </c>
      <c r="J5" s="21">
        <v>26700356.48</v>
      </c>
      <c r="K5" s="21">
        <v>31257380.41</v>
      </c>
      <c r="L5" s="21">
        <v>29106099.48</v>
      </c>
      <c r="M5" s="21">
        <v>27789536.82</v>
      </c>
      <c r="N5" s="21">
        <v>27974493.919999998</v>
      </c>
    </row>
    <row r="6" spans="1:18" x14ac:dyDescent="0.25">
      <c r="A6" s="36" t="s">
        <v>4</v>
      </c>
      <c r="B6" s="36"/>
      <c r="C6" s="36"/>
      <c r="D6" s="17">
        <v>40646404</v>
      </c>
      <c r="F6" s="21">
        <f t="shared" si="1"/>
        <v>27976600</v>
      </c>
      <c r="G6" s="17">
        <v>2859550</v>
      </c>
      <c r="H6" s="21">
        <v>2874550</v>
      </c>
      <c r="I6" s="21">
        <v>2982550</v>
      </c>
      <c r="J6" s="21">
        <v>4553550</v>
      </c>
      <c r="K6" s="21">
        <v>3215050</v>
      </c>
      <c r="L6" s="21">
        <v>3339450</v>
      </c>
      <c r="M6" s="21">
        <v>5034700</v>
      </c>
      <c r="N6" s="21">
        <v>3117200</v>
      </c>
    </row>
    <row r="7" spans="1:18" ht="30" x14ac:dyDescent="0.25">
      <c r="A7" s="36" t="s">
        <v>39</v>
      </c>
      <c r="B7" s="36"/>
      <c r="C7" s="36"/>
      <c r="D7" s="17">
        <v>20881600</v>
      </c>
      <c r="F7" s="21">
        <f t="shared" si="1"/>
        <v>2717000</v>
      </c>
      <c r="G7" s="17">
        <v>0</v>
      </c>
      <c r="H7" s="21">
        <v>1050000</v>
      </c>
      <c r="I7" s="21">
        <v>431000</v>
      </c>
      <c r="J7" s="21">
        <v>0</v>
      </c>
      <c r="K7" s="21">
        <v>0</v>
      </c>
      <c r="M7" s="21">
        <v>1136000</v>
      </c>
      <c r="N7" s="21">
        <v>100000</v>
      </c>
    </row>
    <row r="8" spans="1:18" ht="30" x14ac:dyDescent="0.25">
      <c r="A8" s="36" t="s">
        <v>5</v>
      </c>
      <c r="B8" s="36"/>
      <c r="C8" s="36"/>
      <c r="D8" s="17">
        <v>38764799</v>
      </c>
      <c r="F8" s="21">
        <f t="shared" si="1"/>
        <v>22362703.200000003</v>
      </c>
      <c r="G8" s="17">
        <v>1911185.2399999998</v>
      </c>
      <c r="H8" s="21">
        <v>2004663.57</v>
      </c>
      <c r="I8" s="21">
        <v>2046191.07</v>
      </c>
      <c r="J8" s="21">
        <v>2177953.11</v>
      </c>
      <c r="K8" s="21">
        <v>2208620.89</v>
      </c>
      <c r="L8" s="21">
        <v>2245243.11</v>
      </c>
      <c r="M8" s="21">
        <v>7019810.0399999991</v>
      </c>
      <c r="N8" s="21">
        <v>2749036.17</v>
      </c>
    </row>
    <row r="9" spans="1:18" ht="30" x14ac:dyDescent="0.25">
      <c r="A9" s="36" t="s">
        <v>6</v>
      </c>
      <c r="B9" s="36"/>
      <c r="C9" s="36"/>
      <c r="D9" s="17">
        <v>41882602</v>
      </c>
      <c r="F9" s="21">
        <f t="shared" si="1"/>
        <v>27942669.209999997</v>
      </c>
      <c r="G9" s="17">
        <v>3093745.9499999997</v>
      </c>
      <c r="H9" s="21">
        <v>3236287.0099999993</v>
      </c>
      <c r="I9" s="21">
        <v>3298678.84</v>
      </c>
      <c r="J9" s="21">
        <v>3526742.19</v>
      </c>
      <c r="K9" s="21">
        <v>3589787.01</v>
      </c>
      <c r="L9" s="21">
        <v>3591325.62</v>
      </c>
      <c r="M9" s="21">
        <v>3724271.1100000003</v>
      </c>
      <c r="N9" s="21">
        <v>3881831.4799999995</v>
      </c>
    </row>
    <row r="10" spans="1:18" x14ac:dyDescent="0.25">
      <c r="A10" s="35" t="s">
        <v>7</v>
      </c>
      <c r="B10" s="35"/>
      <c r="C10" s="35"/>
      <c r="D10" s="14">
        <v>124871578</v>
      </c>
      <c r="E10" s="31">
        <f>SUM(E11:E19)</f>
        <v>0</v>
      </c>
      <c r="F10" s="23">
        <f>SUM(G10:R10)</f>
        <v>33808525.640000001</v>
      </c>
      <c r="G10" s="14">
        <f t="shared" ref="G10:L10" si="6">SUM(G11:G19)</f>
        <v>2558447.75</v>
      </c>
      <c r="H10" s="14">
        <f t="shared" si="6"/>
        <v>2525736.5099999998</v>
      </c>
      <c r="I10" s="14">
        <f t="shared" si="6"/>
        <v>3417895.61</v>
      </c>
      <c r="J10" s="14">
        <f>SUM(J11:J19)</f>
        <v>4769486.13</v>
      </c>
      <c r="K10" s="14">
        <f t="shared" si="6"/>
        <v>4956867.4600000009</v>
      </c>
      <c r="L10" s="14">
        <f t="shared" si="6"/>
        <v>3748733.35</v>
      </c>
      <c r="M10" s="14">
        <f t="shared" ref="M10:R10" si="7">SUM(M11:M19)</f>
        <v>7462719.8600000003</v>
      </c>
      <c r="N10" s="14">
        <f t="shared" si="7"/>
        <v>4368638.9700000007</v>
      </c>
      <c r="O10" s="14">
        <f t="shared" si="7"/>
        <v>0</v>
      </c>
      <c r="P10" s="14">
        <f t="shared" si="7"/>
        <v>0</v>
      </c>
      <c r="Q10" s="14">
        <f t="shared" si="7"/>
        <v>0</v>
      </c>
      <c r="R10" s="14">
        <f t="shared" si="7"/>
        <v>0</v>
      </c>
    </row>
    <row r="11" spans="1:18" x14ac:dyDescent="0.25">
      <c r="A11" s="36" t="s">
        <v>8</v>
      </c>
      <c r="B11" s="36"/>
      <c r="C11" s="36"/>
      <c r="D11" s="17">
        <v>6521818</v>
      </c>
      <c r="F11" s="21">
        <f t="shared" si="1"/>
        <v>4201686.6399999997</v>
      </c>
      <c r="G11" s="17">
        <v>476774.79000000004</v>
      </c>
      <c r="H11" s="21">
        <v>462458.42000000004</v>
      </c>
      <c r="I11" s="21">
        <v>494098.02999999997</v>
      </c>
      <c r="J11" s="21">
        <v>530900.16</v>
      </c>
      <c r="K11" s="21">
        <v>510246.16</v>
      </c>
      <c r="L11" s="21">
        <v>567703.43000000005</v>
      </c>
      <c r="M11" s="21">
        <v>599966.50999999989</v>
      </c>
      <c r="N11" s="21">
        <v>559539.14</v>
      </c>
    </row>
    <row r="12" spans="1:18" ht="30" x14ac:dyDescent="0.25">
      <c r="A12" s="36" t="s">
        <v>9</v>
      </c>
      <c r="B12" s="36"/>
      <c r="C12" s="36"/>
      <c r="D12" s="17">
        <v>19837930</v>
      </c>
      <c r="F12" s="21">
        <f t="shared" si="1"/>
        <v>1233021.58</v>
      </c>
      <c r="G12" s="17">
        <v>132111.93</v>
      </c>
      <c r="H12" s="21">
        <v>162947.03</v>
      </c>
      <c r="I12" s="21">
        <v>356161.52</v>
      </c>
      <c r="J12" s="21">
        <v>185438</v>
      </c>
      <c r="K12" s="21">
        <v>169506.88</v>
      </c>
      <c r="L12" s="21">
        <v>12792.09</v>
      </c>
      <c r="M12" s="21">
        <v>75168.13</v>
      </c>
      <c r="N12" s="21">
        <v>138896</v>
      </c>
    </row>
    <row r="13" spans="1:18" x14ac:dyDescent="0.25">
      <c r="A13" s="36" t="s">
        <v>10</v>
      </c>
      <c r="B13" s="36"/>
      <c r="C13" s="36"/>
      <c r="D13" s="17">
        <v>4574144</v>
      </c>
      <c r="F13" s="24">
        <f t="shared" si="1"/>
        <v>5500490.4900000002</v>
      </c>
      <c r="G13" s="17">
        <v>101233.99999999999</v>
      </c>
      <c r="H13" s="21">
        <v>24350</v>
      </c>
      <c r="I13" s="21">
        <v>397728.8</v>
      </c>
      <c r="J13" s="21">
        <v>1365956.1</v>
      </c>
      <c r="K13" s="21">
        <v>1097256.8</v>
      </c>
      <c r="L13" s="21">
        <v>250534.01</v>
      </c>
      <c r="M13" s="21">
        <v>2036949.58</v>
      </c>
      <c r="N13" s="21">
        <v>226481.2</v>
      </c>
    </row>
    <row r="14" spans="1:18" ht="18" customHeight="1" x14ac:dyDescent="0.25">
      <c r="A14" s="36" t="s">
        <v>11</v>
      </c>
      <c r="B14" s="36"/>
      <c r="C14" s="36"/>
      <c r="D14" s="17">
        <v>3909759</v>
      </c>
      <c r="F14" s="21">
        <f t="shared" si="1"/>
        <v>275758.83</v>
      </c>
      <c r="G14" s="17">
        <v>43984</v>
      </c>
      <c r="H14" s="21">
        <v>154102</v>
      </c>
      <c r="I14" s="21">
        <v>14693.720000000001</v>
      </c>
      <c r="J14" s="21">
        <v>1341</v>
      </c>
      <c r="K14" s="21">
        <v>5277</v>
      </c>
      <c r="L14" s="21">
        <v>14497.37</v>
      </c>
      <c r="M14" s="21">
        <v>18763.78</v>
      </c>
      <c r="N14" s="21">
        <v>23099.96</v>
      </c>
    </row>
    <row r="15" spans="1:18" x14ac:dyDescent="0.25">
      <c r="A15" s="36" t="s">
        <v>12</v>
      </c>
      <c r="B15" s="36"/>
      <c r="C15" s="36"/>
      <c r="D15" s="17">
        <v>2161865</v>
      </c>
      <c r="F15" s="21">
        <f t="shared" si="1"/>
        <v>558824.4</v>
      </c>
      <c r="G15" s="17">
        <v>0</v>
      </c>
      <c r="H15" s="21">
        <v>25370</v>
      </c>
      <c r="I15" s="21">
        <v>0</v>
      </c>
      <c r="J15" s="21">
        <v>530150.40000000002</v>
      </c>
      <c r="K15" s="21">
        <v>0</v>
      </c>
      <c r="L15" s="21">
        <v>3304</v>
      </c>
      <c r="M15" s="21">
        <v>0</v>
      </c>
      <c r="N15" s="21">
        <v>0</v>
      </c>
    </row>
    <row r="16" spans="1:18" x14ac:dyDescent="0.25">
      <c r="A16" s="36" t="s">
        <v>13</v>
      </c>
      <c r="B16" s="36"/>
      <c r="C16" s="36"/>
      <c r="D16" s="17">
        <v>19858616</v>
      </c>
      <c r="F16" s="21">
        <f t="shared" si="1"/>
        <v>7306976.9499999993</v>
      </c>
      <c r="G16" s="17">
        <v>799445.02999999991</v>
      </c>
      <c r="H16" s="21">
        <v>935186.87999999989</v>
      </c>
      <c r="I16" s="21">
        <v>918211.09999999986</v>
      </c>
      <c r="J16" s="21">
        <v>890897.15</v>
      </c>
      <c r="K16" s="21">
        <v>914215.73</v>
      </c>
      <c r="L16" s="21">
        <v>965791.18</v>
      </c>
      <c r="M16" s="21">
        <v>942347.8</v>
      </c>
      <c r="N16" s="21">
        <v>940882.08</v>
      </c>
    </row>
    <row r="17" spans="1:21" ht="45" x14ac:dyDescent="0.25">
      <c r="A17" s="36" t="s">
        <v>14</v>
      </c>
      <c r="B17" s="36"/>
      <c r="C17" s="36"/>
      <c r="D17" s="17">
        <v>10775934</v>
      </c>
      <c r="F17" s="21">
        <f t="shared" si="1"/>
        <v>3658762.3900000006</v>
      </c>
      <c r="G17" s="17">
        <v>185185.03999999998</v>
      </c>
      <c r="H17" s="21">
        <v>81582.97</v>
      </c>
      <c r="I17" s="21">
        <v>192558.09999999998</v>
      </c>
      <c r="J17" s="21">
        <v>93319.94</v>
      </c>
      <c r="K17" s="21">
        <v>611882.19999999995</v>
      </c>
      <c r="L17" s="21">
        <v>192371.5</v>
      </c>
      <c r="M17" s="21">
        <v>1140606.82</v>
      </c>
      <c r="N17" s="21">
        <v>1161255.82</v>
      </c>
    </row>
    <row r="18" spans="1:21" ht="45" x14ac:dyDescent="0.25">
      <c r="A18" s="36" t="s">
        <v>15</v>
      </c>
      <c r="B18" s="36"/>
      <c r="C18" s="36"/>
      <c r="D18" s="17">
        <v>57231512</v>
      </c>
      <c r="F18" s="21">
        <f t="shared" si="1"/>
        <v>11073004.359999999</v>
      </c>
      <c r="G18" s="17">
        <v>819712.96</v>
      </c>
      <c r="H18" s="21">
        <v>679739.21</v>
      </c>
      <c r="I18" s="21">
        <v>1044444.3399999997</v>
      </c>
      <c r="J18" s="21">
        <v>1171483.3799999999</v>
      </c>
      <c r="K18" s="21">
        <v>1648482.69</v>
      </c>
      <c r="L18" s="21">
        <v>1741739.77</v>
      </c>
      <c r="M18" s="21">
        <v>2648917.2400000002</v>
      </c>
      <c r="N18" s="21">
        <v>1318484.77</v>
      </c>
    </row>
    <row r="19" spans="1:21" ht="30" x14ac:dyDescent="0.25">
      <c r="A19" s="36" t="s">
        <v>40</v>
      </c>
      <c r="B19" s="36"/>
      <c r="C19" s="36"/>
      <c r="D19" s="17"/>
      <c r="F19" s="24">
        <f t="shared" si="1"/>
        <v>0</v>
      </c>
      <c r="G19" s="25">
        <v>0</v>
      </c>
      <c r="H19" s="25"/>
      <c r="I19" s="25"/>
      <c r="J19" s="25">
        <v>0</v>
      </c>
      <c r="K19" s="25"/>
      <c r="L19" s="25">
        <v>0</v>
      </c>
      <c r="M19" s="21">
        <v>0</v>
      </c>
      <c r="N19" s="21">
        <v>0</v>
      </c>
    </row>
    <row r="20" spans="1:21" x14ac:dyDescent="0.25">
      <c r="A20" s="35" t="s">
        <v>16</v>
      </c>
      <c r="B20" s="35"/>
      <c r="C20" s="35"/>
      <c r="D20" s="14">
        <v>27752871</v>
      </c>
      <c r="E20" s="31">
        <f>SUM(E21:E29)</f>
        <v>0</v>
      </c>
      <c r="F20" s="23">
        <f>SUM(G20:R20)</f>
        <v>8281597.0699999994</v>
      </c>
      <c r="G20" s="14">
        <f>SUM(G21:G29)</f>
        <v>835030.30999999994</v>
      </c>
      <c r="H20" s="14">
        <f t="shared" ref="H20:I20" si="8">SUM(H21:H29)</f>
        <v>1860888.46</v>
      </c>
      <c r="I20" s="14">
        <f t="shared" si="8"/>
        <v>654569.74</v>
      </c>
      <c r="J20" s="14">
        <f>SUM(J21:J29)</f>
        <v>558554.12</v>
      </c>
      <c r="K20" s="14">
        <f t="shared" ref="K20:R20" si="9">SUM(K21:K29)</f>
        <v>582271.11</v>
      </c>
      <c r="L20" s="14">
        <f t="shared" si="9"/>
        <v>707961.42</v>
      </c>
      <c r="M20" s="14">
        <f t="shared" si="9"/>
        <v>1652123.7799999998</v>
      </c>
      <c r="N20" s="14">
        <f t="shared" si="9"/>
        <v>1430198.13</v>
      </c>
      <c r="O20" s="14">
        <f>SUM(O21:O29)</f>
        <v>0</v>
      </c>
      <c r="P20" s="14">
        <f t="shared" si="9"/>
        <v>0</v>
      </c>
      <c r="Q20" s="14">
        <f t="shared" si="9"/>
        <v>0</v>
      </c>
      <c r="R20" s="14">
        <f t="shared" si="9"/>
        <v>0</v>
      </c>
      <c r="S20" s="14"/>
      <c r="T20" s="14"/>
      <c r="U20" s="14"/>
    </row>
    <row r="21" spans="1:21" ht="30" x14ac:dyDescent="0.25">
      <c r="A21" s="36" t="s">
        <v>17</v>
      </c>
      <c r="B21" s="36"/>
      <c r="C21" s="36"/>
      <c r="D21" s="17">
        <v>5891109</v>
      </c>
      <c r="F21" s="21">
        <f t="shared" si="1"/>
        <v>2074390.18</v>
      </c>
      <c r="G21" s="17">
        <v>265839.40999999997</v>
      </c>
      <c r="H21" s="21">
        <v>457898.57</v>
      </c>
      <c r="I21" s="21">
        <v>170254.23</v>
      </c>
      <c r="J21" s="21">
        <v>78539.13</v>
      </c>
      <c r="K21" s="21">
        <v>120755.99</v>
      </c>
      <c r="L21" s="21">
        <v>199349.17</v>
      </c>
      <c r="M21" s="21">
        <v>668147.67000000004</v>
      </c>
      <c r="N21" s="21">
        <v>113606.01</v>
      </c>
    </row>
    <row r="22" spans="1:21" x14ac:dyDescent="0.25">
      <c r="A22" s="36" t="s">
        <v>18</v>
      </c>
      <c r="B22" s="36"/>
      <c r="C22" s="36"/>
      <c r="D22" s="17">
        <v>3082751</v>
      </c>
      <c r="F22" s="21">
        <f t="shared" si="1"/>
        <v>176852.5</v>
      </c>
      <c r="G22" s="17">
        <v>0</v>
      </c>
      <c r="J22" s="21">
        <v>0</v>
      </c>
      <c r="M22" s="21">
        <v>176852.5</v>
      </c>
      <c r="O22" s="21">
        <v>0</v>
      </c>
    </row>
    <row r="23" spans="1:21" ht="30" x14ac:dyDescent="0.25">
      <c r="A23" s="36" t="s">
        <v>19</v>
      </c>
      <c r="B23" s="36"/>
      <c r="C23" s="36"/>
      <c r="D23" s="17">
        <v>1472910</v>
      </c>
      <c r="F23" s="21">
        <f t="shared" si="1"/>
        <v>49392</v>
      </c>
      <c r="G23" s="17">
        <v>0</v>
      </c>
      <c r="I23" s="21">
        <v>40092</v>
      </c>
      <c r="J23" s="21">
        <v>3100</v>
      </c>
      <c r="K23" s="21">
        <v>3100</v>
      </c>
      <c r="M23" s="21">
        <v>3100</v>
      </c>
    </row>
    <row r="24" spans="1:21" x14ac:dyDescent="0.25">
      <c r="A24" s="36" t="s">
        <v>20</v>
      </c>
      <c r="B24" s="36"/>
      <c r="C24" s="36"/>
      <c r="D24" s="17">
        <v>87500</v>
      </c>
      <c r="F24" s="24">
        <f t="shared" si="1"/>
        <v>103840</v>
      </c>
      <c r="G24" s="17">
        <v>0</v>
      </c>
      <c r="J24" s="21">
        <v>0</v>
      </c>
      <c r="N24" s="21">
        <v>103840</v>
      </c>
    </row>
    <row r="25" spans="1:21" ht="30" x14ac:dyDescent="0.25">
      <c r="A25" s="36" t="s">
        <v>21</v>
      </c>
      <c r="B25" s="36"/>
      <c r="C25" s="36"/>
      <c r="D25" s="17">
        <v>812750</v>
      </c>
      <c r="F25" s="21">
        <f t="shared" si="1"/>
        <v>0</v>
      </c>
      <c r="G25" s="17">
        <v>0</v>
      </c>
      <c r="J25" s="21">
        <v>0</v>
      </c>
    </row>
    <row r="26" spans="1:21" ht="30" x14ac:dyDescent="0.25">
      <c r="A26" s="36" t="s">
        <v>22</v>
      </c>
      <c r="B26" s="36"/>
      <c r="C26" s="36"/>
      <c r="D26" s="17">
        <v>1455000</v>
      </c>
      <c r="F26" s="21">
        <f t="shared" si="1"/>
        <v>0</v>
      </c>
      <c r="G26" s="17">
        <v>0</v>
      </c>
      <c r="J26" s="21">
        <v>0</v>
      </c>
    </row>
    <row r="27" spans="1:21" ht="30" x14ac:dyDescent="0.25">
      <c r="A27" s="36" t="s">
        <v>23</v>
      </c>
      <c r="B27" s="36"/>
      <c r="C27" s="36"/>
      <c r="D27" s="17">
        <v>10648606</v>
      </c>
      <c r="F27" s="21">
        <f t="shared" si="1"/>
        <v>4712017.6400000006</v>
      </c>
      <c r="G27" s="17">
        <v>442402</v>
      </c>
      <c r="H27" s="21">
        <v>1217595</v>
      </c>
      <c r="I27" s="21">
        <v>435999</v>
      </c>
      <c r="J27" s="21">
        <v>472245</v>
      </c>
      <c r="K27" s="21">
        <v>446220</v>
      </c>
      <c r="L27" s="21">
        <v>500879.1</v>
      </c>
      <c r="M27" s="21">
        <v>477250</v>
      </c>
      <c r="N27" s="21">
        <v>719427.54</v>
      </c>
    </row>
    <row r="28" spans="1:21" ht="45" x14ac:dyDescent="0.25">
      <c r="A28" s="36" t="s">
        <v>41</v>
      </c>
      <c r="B28" s="36"/>
      <c r="C28" s="36"/>
      <c r="D28" s="17"/>
      <c r="F28" s="21">
        <f t="shared" si="1"/>
        <v>0</v>
      </c>
      <c r="G28" s="17">
        <v>0</v>
      </c>
      <c r="H28" s="21">
        <v>0</v>
      </c>
      <c r="J28" s="21">
        <v>0</v>
      </c>
    </row>
    <row r="29" spans="1:21" x14ac:dyDescent="0.25">
      <c r="A29" s="36" t="s">
        <v>24</v>
      </c>
      <c r="B29" s="36"/>
      <c r="C29" s="36"/>
      <c r="D29" s="17">
        <v>4302245</v>
      </c>
      <c r="F29" s="21">
        <f t="shared" si="1"/>
        <v>1165104.75</v>
      </c>
      <c r="G29" s="17">
        <v>126788.9</v>
      </c>
      <c r="H29" s="21">
        <v>185394.88999999998</v>
      </c>
      <c r="I29" s="21">
        <v>8224.51</v>
      </c>
      <c r="J29" s="21">
        <v>4669.99</v>
      </c>
      <c r="K29" s="21">
        <v>12195.12</v>
      </c>
      <c r="L29" s="21">
        <v>7733.15</v>
      </c>
      <c r="M29" s="21">
        <v>326773.61</v>
      </c>
      <c r="N29" s="21">
        <v>493324.57999999996</v>
      </c>
    </row>
    <row r="30" spans="1:21" x14ac:dyDescent="0.25">
      <c r="A30" s="35" t="s">
        <v>25</v>
      </c>
      <c r="B30" s="35"/>
      <c r="C30" s="35"/>
      <c r="D30" s="14">
        <v>19310000</v>
      </c>
      <c r="E30" s="31">
        <f>SUM(E31:E37)</f>
        <v>0</v>
      </c>
      <c r="F30" s="23">
        <f>SUM(G30:R30)</f>
        <v>7980850.79</v>
      </c>
      <c r="G30" s="14">
        <f>SUM(G31:G37)</f>
        <v>898999.96</v>
      </c>
      <c r="H30" s="14">
        <f t="shared" ref="H30:I30" si="10">SUM(H31:H37)</f>
        <v>890333.28999999992</v>
      </c>
      <c r="I30" s="14">
        <f t="shared" si="10"/>
        <v>958333.28999999992</v>
      </c>
      <c r="J30" s="14">
        <f>SUM(J31:J37)</f>
        <v>1065717.21</v>
      </c>
      <c r="K30" s="14">
        <f t="shared" ref="K30:R30" si="11">SUM(K31:K37)</f>
        <v>978999.96</v>
      </c>
      <c r="L30" s="14">
        <f t="shared" si="11"/>
        <v>1384467.2</v>
      </c>
      <c r="M30" s="14">
        <f t="shared" si="11"/>
        <v>929999.96</v>
      </c>
      <c r="N30" s="14">
        <f t="shared" si="11"/>
        <v>873999.92</v>
      </c>
      <c r="O30" s="14">
        <f t="shared" si="11"/>
        <v>0</v>
      </c>
      <c r="P30" s="14">
        <f t="shared" si="11"/>
        <v>0</v>
      </c>
      <c r="Q30" s="14">
        <f t="shared" si="11"/>
        <v>0</v>
      </c>
      <c r="R30" s="14">
        <f t="shared" si="11"/>
        <v>0</v>
      </c>
    </row>
    <row r="31" spans="1:21" ht="30" x14ac:dyDescent="0.25">
      <c r="A31" s="36" t="s">
        <v>26</v>
      </c>
      <c r="B31" s="36"/>
      <c r="C31" s="36"/>
      <c r="D31" s="17">
        <v>19310000</v>
      </c>
      <c r="F31" s="21">
        <f t="shared" si="1"/>
        <v>7980850.79</v>
      </c>
      <c r="G31" s="17">
        <v>898999.96</v>
      </c>
      <c r="H31" s="21">
        <v>890333.28999999992</v>
      </c>
      <c r="I31" s="21">
        <v>958333.28999999992</v>
      </c>
      <c r="J31" s="21">
        <v>1065717.21</v>
      </c>
      <c r="K31" s="21">
        <v>978999.96</v>
      </c>
      <c r="L31" s="21">
        <v>1384467.2</v>
      </c>
      <c r="M31" s="21">
        <v>929999.96</v>
      </c>
      <c r="N31" s="21">
        <v>873999.92</v>
      </c>
    </row>
    <row r="32" spans="1:21" ht="30" x14ac:dyDescent="0.25">
      <c r="A32" s="36" t="s">
        <v>42</v>
      </c>
      <c r="B32" s="36"/>
      <c r="C32" s="36"/>
      <c r="D32" s="17"/>
      <c r="E32" s="33">
        <v>0</v>
      </c>
      <c r="F32" s="21">
        <f t="shared" si="1"/>
        <v>0</v>
      </c>
      <c r="G32" s="17"/>
      <c r="I32" s="21">
        <v>0</v>
      </c>
      <c r="J32" s="21">
        <v>0</v>
      </c>
    </row>
    <row r="33" spans="1:18" ht="30" x14ac:dyDescent="0.25">
      <c r="A33" s="36" t="s">
        <v>43</v>
      </c>
      <c r="B33" s="36"/>
      <c r="C33" s="36"/>
      <c r="D33" s="17"/>
      <c r="E33" s="33">
        <v>0</v>
      </c>
      <c r="F33" s="21">
        <f t="shared" si="1"/>
        <v>0</v>
      </c>
      <c r="G33" s="17"/>
      <c r="I33" s="21">
        <v>0</v>
      </c>
      <c r="J33" s="21">
        <v>0</v>
      </c>
    </row>
    <row r="34" spans="1:18" ht="45" x14ac:dyDescent="0.25">
      <c r="A34" s="36" t="s">
        <v>44</v>
      </c>
      <c r="B34" s="36"/>
      <c r="C34" s="36"/>
      <c r="D34" s="17"/>
      <c r="E34" s="33">
        <v>0</v>
      </c>
      <c r="F34" s="21">
        <f t="shared" si="1"/>
        <v>0</v>
      </c>
      <c r="G34" s="17"/>
      <c r="I34" s="21">
        <v>0</v>
      </c>
      <c r="J34" s="21">
        <v>0</v>
      </c>
    </row>
    <row r="35" spans="1:18" ht="45" x14ac:dyDescent="0.25">
      <c r="A35" s="36" t="s">
        <v>45</v>
      </c>
      <c r="B35" s="36"/>
      <c r="C35" s="36"/>
      <c r="D35" s="17"/>
      <c r="E35" s="33">
        <v>0</v>
      </c>
      <c r="F35" s="21">
        <f t="shared" si="1"/>
        <v>0</v>
      </c>
      <c r="G35" s="17"/>
      <c r="J35" s="21">
        <v>0</v>
      </c>
    </row>
    <row r="36" spans="1:18" ht="30" x14ac:dyDescent="0.25">
      <c r="A36" s="36" t="s">
        <v>27</v>
      </c>
      <c r="B36" s="36"/>
      <c r="C36" s="36"/>
      <c r="D36" s="17"/>
      <c r="E36" s="33">
        <v>0</v>
      </c>
      <c r="F36" s="21">
        <f t="shared" si="1"/>
        <v>0</v>
      </c>
      <c r="G36" s="17"/>
      <c r="J36" s="21">
        <v>0</v>
      </c>
    </row>
    <row r="37" spans="1:18" ht="30" x14ac:dyDescent="0.25">
      <c r="A37" s="36" t="s">
        <v>46</v>
      </c>
      <c r="B37" s="36"/>
      <c r="C37" s="36"/>
      <c r="D37" s="17"/>
      <c r="E37" s="33">
        <v>0</v>
      </c>
      <c r="F37" s="21">
        <f t="shared" si="1"/>
        <v>0</v>
      </c>
      <c r="G37" s="17"/>
      <c r="J37" s="21">
        <v>0</v>
      </c>
    </row>
    <row r="38" spans="1:18" x14ac:dyDescent="0.25">
      <c r="A38" s="35" t="s">
        <v>47</v>
      </c>
      <c r="B38" s="35"/>
      <c r="C38" s="35"/>
      <c r="D38" s="14">
        <v>0</v>
      </c>
      <c r="E38" s="31">
        <v>0</v>
      </c>
      <c r="F38" s="23">
        <f t="shared" si="1"/>
        <v>0</v>
      </c>
      <c r="G38" s="14">
        <f>SUM(G39:G45)</f>
        <v>0</v>
      </c>
      <c r="H38" s="14">
        <v>0</v>
      </c>
      <c r="I38" s="14">
        <v>0</v>
      </c>
      <c r="J38" s="14">
        <v>0</v>
      </c>
      <c r="K38" s="14">
        <f t="shared" ref="K38:R38" si="12">SUM(K39:K45)</f>
        <v>0</v>
      </c>
      <c r="L38" s="14">
        <f t="shared" si="12"/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</row>
    <row r="39" spans="1:18" ht="30" x14ac:dyDescent="0.25">
      <c r="A39" s="36" t="s">
        <v>48</v>
      </c>
      <c r="B39" s="36"/>
      <c r="C39" s="36"/>
      <c r="D39" s="17"/>
      <c r="E39" s="33">
        <v>0</v>
      </c>
      <c r="F39" s="21">
        <f t="shared" si="1"/>
        <v>0</v>
      </c>
      <c r="G39" s="17"/>
      <c r="J39" s="21">
        <v>0</v>
      </c>
    </row>
    <row r="40" spans="1:18" ht="30" x14ac:dyDescent="0.25">
      <c r="A40" s="36" t="s">
        <v>49</v>
      </c>
      <c r="B40" s="36"/>
      <c r="C40" s="36"/>
      <c r="D40" s="17">
        <v>0</v>
      </c>
      <c r="E40" s="33">
        <v>0</v>
      </c>
      <c r="F40" s="21">
        <f t="shared" si="1"/>
        <v>0</v>
      </c>
      <c r="G40" s="17"/>
      <c r="J40" s="21">
        <v>0</v>
      </c>
    </row>
    <row r="41" spans="1:18" ht="30" x14ac:dyDescent="0.25">
      <c r="A41" s="36" t="s">
        <v>50</v>
      </c>
      <c r="B41" s="36"/>
      <c r="C41" s="36"/>
      <c r="D41" s="17"/>
      <c r="E41" s="33">
        <v>0</v>
      </c>
      <c r="F41" s="21">
        <f t="shared" si="1"/>
        <v>0</v>
      </c>
      <c r="G41" s="17"/>
      <c r="J41" s="21">
        <v>0</v>
      </c>
    </row>
    <row r="42" spans="1:18" ht="45" x14ac:dyDescent="0.25">
      <c r="A42" s="36" t="s">
        <v>51</v>
      </c>
      <c r="B42" s="36"/>
      <c r="C42" s="36"/>
      <c r="D42" s="17"/>
      <c r="E42" s="33">
        <v>0</v>
      </c>
      <c r="F42" s="21">
        <f t="shared" si="1"/>
        <v>0</v>
      </c>
      <c r="G42" s="17"/>
      <c r="J42" s="21">
        <v>0</v>
      </c>
    </row>
    <row r="43" spans="1:18" ht="45" x14ac:dyDescent="0.25">
      <c r="A43" s="36" t="s">
        <v>52</v>
      </c>
      <c r="B43" s="36"/>
      <c r="C43" s="36"/>
      <c r="D43" s="17"/>
      <c r="E43" s="33">
        <v>0</v>
      </c>
      <c r="F43" s="21">
        <f t="shared" si="1"/>
        <v>0</v>
      </c>
      <c r="G43" s="17"/>
      <c r="J43" s="21">
        <v>0</v>
      </c>
    </row>
    <row r="44" spans="1:18" ht="30" x14ac:dyDescent="0.25">
      <c r="A44" s="36" t="s">
        <v>53</v>
      </c>
      <c r="B44" s="36"/>
      <c r="C44" s="36"/>
      <c r="D44" s="17"/>
      <c r="E44" s="33">
        <v>0</v>
      </c>
      <c r="F44" s="21">
        <f t="shared" si="1"/>
        <v>0</v>
      </c>
      <c r="G44" s="17"/>
      <c r="J44" s="21">
        <v>0</v>
      </c>
    </row>
    <row r="45" spans="1:18" ht="30" x14ac:dyDescent="0.25">
      <c r="A45" s="36" t="s">
        <v>54</v>
      </c>
      <c r="B45" s="36"/>
      <c r="C45" s="36"/>
      <c r="D45" s="17"/>
      <c r="E45" s="33">
        <v>0</v>
      </c>
      <c r="F45" s="21">
        <f t="shared" si="1"/>
        <v>0</v>
      </c>
      <c r="G45" s="17"/>
      <c r="J45" s="21">
        <v>0</v>
      </c>
    </row>
    <row r="46" spans="1:18" ht="30" x14ac:dyDescent="0.25">
      <c r="A46" s="35" t="s">
        <v>28</v>
      </c>
      <c r="B46" s="35"/>
      <c r="C46" s="35"/>
      <c r="D46" s="14">
        <v>179788086</v>
      </c>
      <c r="E46" s="31">
        <f>SUM(E47:E55)</f>
        <v>0</v>
      </c>
      <c r="F46" s="23">
        <f>SUM(G46:R46)</f>
        <v>1276258.44</v>
      </c>
      <c r="G46" s="14">
        <f>SUM(G47:G55)</f>
        <v>0</v>
      </c>
      <c r="H46" s="14">
        <f t="shared" ref="H46:I46" si="13">SUM(H47:H55)</f>
        <v>12200</v>
      </c>
      <c r="I46" s="14">
        <f t="shared" si="13"/>
        <v>0</v>
      </c>
      <c r="J46" s="14">
        <f>SUM(J47:J55)</f>
        <v>288509.17000000004</v>
      </c>
      <c r="K46" s="14">
        <f t="shared" ref="K46:R46" si="14">SUM(K47:K55)</f>
        <v>235236.53999999998</v>
      </c>
      <c r="L46" s="14">
        <f t="shared" si="14"/>
        <v>11329.73</v>
      </c>
      <c r="M46" s="14">
        <f t="shared" si="14"/>
        <v>642371</v>
      </c>
      <c r="N46" s="14">
        <f t="shared" si="14"/>
        <v>86612</v>
      </c>
      <c r="O46" s="14">
        <f t="shared" si="14"/>
        <v>0</v>
      </c>
      <c r="P46" s="14">
        <f t="shared" si="14"/>
        <v>0</v>
      </c>
      <c r="Q46" s="14">
        <f t="shared" si="14"/>
        <v>0</v>
      </c>
      <c r="R46" s="14">
        <f t="shared" si="14"/>
        <v>0</v>
      </c>
    </row>
    <row r="47" spans="1:18" x14ac:dyDescent="0.25">
      <c r="A47" s="36" t="s">
        <v>29</v>
      </c>
      <c r="B47" s="36"/>
      <c r="C47" s="36"/>
      <c r="D47" s="17">
        <v>9248421</v>
      </c>
      <c r="F47" s="21">
        <f t="shared" ref="F47:F67" si="15">SUM(G47:R47)</f>
        <v>1055428.54</v>
      </c>
      <c r="G47" s="17"/>
      <c r="J47" s="21">
        <v>192516.17</v>
      </c>
      <c r="K47" s="21">
        <v>122599.64</v>
      </c>
      <c r="L47" s="21">
        <v>11329.73</v>
      </c>
      <c r="M47" s="21">
        <v>642371</v>
      </c>
      <c r="N47" s="21">
        <v>86612</v>
      </c>
    </row>
    <row r="48" spans="1:18" ht="30" x14ac:dyDescent="0.25">
      <c r="A48" s="36" t="s">
        <v>30</v>
      </c>
      <c r="B48" s="36"/>
      <c r="C48" s="36"/>
      <c r="D48" s="17">
        <v>245000</v>
      </c>
      <c r="F48" s="21">
        <f t="shared" si="15"/>
        <v>0</v>
      </c>
      <c r="G48" s="17"/>
      <c r="J48" s="21">
        <v>0</v>
      </c>
      <c r="P48" s="21">
        <f>+'[1]Plantilla Ejecución UAI'!N48</f>
        <v>0</v>
      </c>
    </row>
    <row r="49" spans="1:18" ht="30" x14ac:dyDescent="0.25">
      <c r="A49" s="36" t="s">
        <v>31</v>
      </c>
      <c r="B49" s="36"/>
      <c r="C49" s="36"/>
      <c r="D49" s="17"/>
      <c r="F49" s="21">
        <f t="shared" si="15"/>
        <v>0</v>
      </c>
      <c r="G49" s="17"/>
      <c r="J49" s="21">
        <v>0</v>
      </c>
      <c r="P49" s="21">
        <f>+'[1]Plantilla Ejecución UAI'!N49</f>
        <v>0</v>
      </c>
    </row>
    <row r="50" spans="1:18" ht="30" x14ac:dyDescent="0.25">
      <c r="A50" s="36" t="s">
        <v>32</v>
      </c>
      <c r="B50" s="36"/>
      <c r="C50" s="36"/>
      <c r="D50" s="17">
        <v>11516748</v>
      </c>
      <c r="F50" s="21">
        <f t="shared" si="15"/>
        <v>95993</v>
      </c>
      <c r="G50" s="17"/>
      <c r="J50" s="21">
        <v>95993</v>
      </c>
      <c r="P50" s="21">
        <f>+'[1]Plantilla Ejecución UAI'!N50</f>
        <v>0</v>
      </c>
    </row>
    <row r="51" spans="1:18" ht="30" x14ac:dyDescent="0.25">
      <c r="A51" s="36" t="s">
        <v>33</v>
      </c>
      <c r="B51" s="36"/>
      <c r="C51" s="36"/>
      <c r="D51" s="17">
        <v>9564128</v>
      </c>
      <c r="F51" s="21">
        <f t="shared" si="15"/>
        <v>124836.9</v>
      </c>
      <c r="G51" s="17"/>
      <c r="H51" s="21">
        <v>12200</v>
      </c>
      <c r="K51" s="21">
        <v>112636.9</v>
      </c>
      <c r="P51" s="21">
        <f>+'[1]Plantilla Ejecución UAI'!N51</f>
        <v>0</v>
      </c>
    </row>
    <row r="52" spans="1:18" ht="30" x14ac:dyDescent="0.25">
      <c r="A52" s="36" t="s">
        <v>55</v>
      </c>
      <c r="B52" s="36"/>
      <c r="C52" s="36"/>
      <c r="D52" s="17">
        <v>2725000</v>
      </c>
      <c r="F52" s="21">
        <f t="shared" si="15"/>
        <v>0</v>
      </c>
      <c r="G52" s="17"/>
      <c r="P52" s="21">
        <f>+'[1]Plantilla Ejecución UAI'!N52</f>
        <v>0</v>
      </c>
    </row>
    <row r="53" spans="1:18" ht="30" x14ac:dyDescent="0.25">
      <c r="A53" s="36" t="s">
        <v>56</v>
      </c>
      <c r="B53" s="36"/>
      <c r="C53" s="36"/>
      <c r="D53" s="17"/>
      <c r="F53" s="21">
        <f t="shared" si="15"/>
        <v>0</v>
      </c>
      <c r="G53" s="17"/>
      <c r="P53" s="21">
        <f>+'[1]Plantilla Ejecución UAI'!N53</f>
        <v>0</v>
      </c>
    </row>
    <row r="54" spans="1:18" x14ac:dyDescent="0.25">
      <c r="A54" s="36" t="s">
        <v>34</v>
      </c>
      <c r="B54" s="36"/>
      <c r="C54" s="36"/>
      <c r="D54" s="17">
        <v>17424228</v>
      </c>
      <c r="F54" s="21">
        <f t="shared" si="15"/>
        <v>0</v>
      </c>
      <c r="G54" s="17"/>
      <c r="P54" s="21">
        <f>+'[1]Plantilla Ejecución UAI'!N54</f>
        <v>0</v>
      </c>
    </row>
    <row r="55" spans="1:18" ht="45" x14ac:dyDescent="0.25">
      <c r="A55" s="36" t="s">
        <v>57</v>
      </c>
      <c r="B55" s="36"/>
      <c r="C55" s="36"/>
      <c r="D55" s="17">
        <v>129064561</v>
      </c>
      <c r="F55" s="21">
        <f t="shared" si="15"/>
        <v>0</v>
      </c>
      <c r="G55" s="17"/>
      <c r="P55" s="21">
        <f>+'[1]Plantilla Ejecución UAI'!N55</f>
        <v>0</v>
      </c>
    </row>
    <row r="56" spans="1:18" x14ac:dyDescent="0.25">
      <c r="A56" s="35" t="s">
        <v>58</v>
      </c>
      <c r="B56" s="35"/>
      <c r="C56" s="35"/>
      <c r="D56" s="14">
        <v>117500000</v>
      </c>
      <c r="E56" s="31">
        <f>SUM(E57:E60)</f>
        <v>0</v>
      </c>
      <c r="F56" s="23">
        <f t="shared" si="15"/>
        <v>4360610.1300000008</v>
      </c>
      <c r="G56" s="14">
        <f>SUM(G57:G60)</f>
        <v>0</v>
      </c>
      <c r="H56" s="14">
        <f t="shared" ref="H56:K56" si="16">SUM(H57:H60)</f>
        <v>0</v>
      </c>
      <c r="I56" s="14">
        <f t="shared" si="16"/>
        <v>31732.599999999995</v>
      </c>
      <c r="J56" s="14">
        <f>SUM(J57:J60)</f>
        <v>0</v>
      </c>
      <c r="K56" s="14">
        <f t="shared" si="16"/>
        <v>2359174.4300000002</v>
      </c>
      <c r="L56" s="14">
        <f t="shared" ref="L56:R56" si="17">SUM(L57:L60)</f>
        <v>1969703.1</v>
      </c>
      <c r="M56" s="14">
        <f t="shared" si="17"/>
        <v>0</v>
      </c>
      <c r="N56" s="14">
        <f t="shared" si="17"/>
        <v>0</v>
      </c>
      <c r="O56" s="14">
        <f t="shared" si="17"/>
        <v>0</v>
      </c>
      <c r="P56" s="14">
        <f t="shared" si="17"/>
        <v>0</v>
      </c>
      <c r="Q56" s="14">
        <f t="shared" si="17"/>
        <v>0</v>
      </c>
      <c r="R56" s="14">
        <f t="shared" si="17"/>
        <v>0</v>
      </c>
    </row>
    <row r="57" spans="1:18" x14ac:dyDescent="0.25">
      <c r="A57" s="36" t="s">
        <v>59</v>
      </c>
      <c r="B57" s="36"/>
      <c r="C57" s="36"/>
      <c r="D57" s="17">
        <v>7500000</v>
      </c>
      <c r="F57" s="21">
        <f t="shared" si="15"/>
        <v>0</v>
      </c>
      <c r="G57" s="17"/>
      <c r="H57" s="21">
        <v>0</v>
      </c>
      <c r="I57" s="21">
        <v>0</v>
      </c>
      <c r="J57" s="21">
        <v>0</v>
      </c>
      <c r="L57" s="21">
        <v>0</v>
      </c>
      <c r="M57" s="21">
        <v>0</v>
      </c>
    </row>
    <row r="58" spans="1:18" x14ac:dyDescent="0.25">
      <c r="A58" s="36" t="s">
        <v>60</v>
      </c>
      <c r="B58" s="36"/>
      <c r="C58" s="36"/>
      <c r="D58" s="17">
        <v>110000000</v>
      </c>
      <c r="F58" s="21">
        <f t="shared" si="15"/>
        <v>4360610.1300000008</v>
      </c>
      <c r="G58" s="17"/>
      <c r="I58" s="21">
        <v>31732.599999999995</v>
      </c>
      <c r="J58" s="21">
        <v>0</v>
      </c>
      <c r="K58" s="21">
        <v>2359174.4300000002</v>
      </c>
      <c r="L58" s="21">
        <v>1969703.1</v>
      </c>
    </row>
    <row r="59" spans="1:18" ht="30" x14ac:dyDescent="0.25">
      <c r="A59" s="36" t="s">
        <v>61</v>
      </c>
      <c r="B59" s="36"/>
      <c r="C59" s="36"/>
      <c r="D59" s="17"/>
      <c r="E59" s="33" t="s">
        <v>101</v>
      </c>
      <c r="F59" s="21">
        <f t="shared" si="15"/>
        <v>0</v>
      </c>
      <c r="G59" s="17"/>
      <c r="J59" s="21">
        <v>0</v>
      </c>
    </row>
    <row r="60" spans="1:18" ht="45" x14ac:dyDescent="0.25">
      <c r="A60" s="36" t="s">
        <v>62</v>
      </c>
      <c r="B60" s="36"/>
      <c r="C60" s="36"/>
      <c r="D60" s="17"/>
      <c r="E60" s="33">
        <v>0</v>
      </c>
      <c r="F60" s="21">
        <f t="shared" si="15"/>
        <v>0</v>
      </c>
      <c r="G60" s="17"/>
      <c r="J60" s="21">
        <v>0</v>
      </c>
    </row>
    <row r="61" spans="1:18" ht="30" x14ac:dyDescent="0.25">
      <c r="A61" s="35" t="s">
        <v>63</v>
      </c>
      <c r="B61" s="35"/>
      <c r="C61" s="35"/>
      <c r="D61" s="14"/>
      <c r="E61" s="31">
        <f>SUM(E62:E63)</f>
        <v>0</v>
      </c>
      <c r="F61" s="21">
        <f t="shared" si="15"/>
        <v>0</v>
      </c>
      <c r="G61" s="14"/>
      <c r="H61" s="14"/>
      <c r="I61" s="14"/>
      <c r="J61" s="14">
        <v>0</v>
      </c>
      <c r="K61" s="14">
        <v>0</v>
      </c>
      <c r="L61" s="14"/>
      <c r="M61" s="14"/>
      <c r="N61" s="14"/>
      <c r="O61" s="14"/>
      <c r="P61" s="14"/>
      <c r="Q61" s="14"/>
      <c r="R61" s="14"/>
    </row>
    <row r="62" spans="1:18" x14ac:dyDescent="0.25">
      <c r="A62" s="36" t="s">
        <v>64</v>
      </c>
      <c r="B62" s="36"/>
      <c r="C62" s="36"/>
      <c r="D62" s="17"/>
      <c r="E62" s="33">
        <v>0</v>
      </c>
      <c r="F62" s="21">
        <f t="shared" si="15"/>
        <v>0</v>
      </c>
      <c r="G62" s="17"/>
    </row>
    <row r="63" spans="1:18" ht="45" x14ac:dyDescent="0.25">
      <c r="A63" s="36" t="s">
        <v>65</v>
      </c>
      <c r="B63" s="36"/>
      <c r="C63" s="36"/>
      <c r="D63" s="17"/>
      <c r="E63" s="33">
        <v>0</v>
      </c>
      <c r="F63" s="21">
        <f t="shared" si="15"/>
        <v>0</v>
      </c>
      <c r="G63" s="17"/>
    </row>
    <row r="64" spans="1:18" x14ac:dyDescent="0.25">
      <c r="A64" s="35" t="s">
        <v>66</v>
      </c>
      <c r="B64" s="35"/>
      <c r="C64" s="35"/>
      <c r="D64" s="14"/>
      <c r="E64" s="31">
        <f>SUM(E65:E67)</f>
        <v>0</v>
      </c>
      <c r="F64" s="21">
        <f t="shared" si="15"/>
        <v>0</v>
      </c>
      <c r="G64" s="29" t="s">
        <v>104</v>
      </c>
      <c r="H64" s="14">
        <v>0</v>
      </c>
      <c r="I64" s="14">
        <v>0</v>
      </c>
      <c r="J64" s="14">
        <v>0</v>
      </c>
      <c r="K64" s="14">
        <v>0</v>
      </c>
      <c r="L64" s="14"/>
      <c r="M64" s="14"/>
      <c r="N64" s="14"/>
      <c r="O64" s="14"/>
      <c r="P64" s="14"/>
      <c r="Q64" s="14"/>
      <c r="R64" s="14"/>
    </row>
    <row r="65" spans="1:18" ht="30" x14ac:dyDescent="0.25">
      <c r="A65" s="36" t="s">
        <v>67</v>
      </c>
      <c r="B65" s="36"/>
      <c r="C65" s="36"/>
      <c r="D65" s="17"/>
      <c r="E65" s="33">
        <v>0</v>
      </c>
      <c r="F65" s="21">
        <f t="shared" si="15"/>
        <v>0</v>
      </c>
      <c r="G65" s="17"/>
    </row>
    <row r="66" spans="1:18" ht="30" x14ac:dyDescent="0.25">
      <c r="A66" s="36" t="s">
        <v>68</v>
      </c>
      <c r="B66" s="36"/>
      <c r="C66" s="36"/>
      <c r="D66" s="17"/>
      <c r="E66" s="33">
        <v>0</v>
      </c>
      <c r="F66" s="21">
        <f t="shared" si="15"/>
        <v>0</v>
      </c>
      <c r="G66" s="17"/>
    </row>
    <row r="67" spans="1:18" ht="30" x14ac:dyDescent="0.25">
      <c r="A67" s="36" t="s">
        <v>69</v>
      </c>
      <c r="B67" s="36"/>
      <c r="C67" s="36"/>
      <c r="D67" s="17"/>
      <c r="E67" s="33">
        <v>0</v>
      </c>
      <c r="F67" s="21">
        <f t="shared" si="15"/>
        <v>0</v>
      </c>
      <c r="G67" s="17"/>
    </row>
    <row r="68" spans="1:18" x14ac:dyDescent="0.25">
      <c r="A68" s="30" t="s">
        <v>35</v>
      </c>
      <c r="B68" s="30"/>
      <c r="C68" s="30"/>
      <c r="D68" s="30">
        <f t="shared" ref="D68:E68" si="18">+D64+D61+D56+D46+D38+D30+D20+D10+D4</f>
        <v>882120030</v>
      </c>
      <c r="E68" s="30">
        <f t="shared" si="18"/>
        <v>0</v>
      </c>
      <c r="F68" s="30">
        <f>+F64+F61+F56+F46+F38+F30+F20+F10+F4</f>
        <v>366957218.88</v>
      </c>
      <c r="G68" s="37">
        <f>+G4+G10+G20+G30+G38+G46+G56</f>
        <v>42080986.230000004</v>
      </c>
      <c r="H68" s="30">
        <f t="shared" ref="H68:I68" si="19">+H64+H61+H56+H46+H38+H30+H20+H10+H4</f>
        <v>41023266.799999997</v>
      </c>
      <c r="I68" s="30">
        <f t="shared" si="19"/>
        <v>44750853.460000001</v>
      </c>
      <c r="J68" s="30">
        <f>+J64+J61+J56+J46+J38+J30+J20+J10+J4</f>
        <v>43640868.410000004</v>
      </c>
      <c r="K68" s="30">
        <f t="shared" ref="K68:R68" si="20">+K64+K61+K56+K46+K38+K30+K20+K10+K4</f>
        <v>49383387.809999995</v>
      </c>
      <c r="L68" s="30">
        <f t="shared" si="20"/>
        <v>46104313.010000005</v>
      </c>
      <c r="M68" s="30">
        <f t="shared" si="20"/>
        <v>55391532.57</v>
      </c>
      <c r="N68" s="30">
        <f t="shared" si="20"/>
        <v>44582010.589999996</v>
      </c>
      <c r="O68" s="30">
        <f t="shared" si="20"/>
        <v>0</v>
      </c>
      <c r="P68" s="30">
        <f t="shared" si="20"/>
        <v>0</v>
      </c>
      <c r="Q68" s="19">
        <f t="shared" si="20"/>
        <v>0</v>
      </c>
      <c r="R68" s="19">
        <f t="shared" si="20"/>
        <v>0</v>
      </c>
    </row>
    <row r="69" spans="1:18" x14ac:dyDescent="0.25">
      <c r="A69" s="36"/>
      <c r="B69" s="36"/>
      <c r="C69" s="36"/>
      <c r="D69" s="17"/>
      <c r="G69" s="17"/>
    </row>
    <row r="70" spans="1:18" x14ac:dyDescent="0.25">
      <c r="A70" s="13" t="s">
        <v>70</v>
      </c>
      <c r="B70" s="13"/>
      <c r="C70" s="13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s="23" customFormat="1" ht="30" x14ac:dyDescent="0.25">
      <c r="A71" s="35" t="s">
        <v>71</v>
      </c>
      <c r="B71" s="35"/>
      <c r="C71" s="35"/>
      <c r="D71" s="14">
        <v>0</v>
      </c>
      <c r="E71" s="33">
        <v>0</v>
      </c>
      <c r="F71" s="23">
        <f t="shared" ref="F71:F73" si="21">SUM(G71:R71)</f>
        <v>0</v>
      </c>
      <c r="G71" s="23">
        <f t="shared" ref="G71:R71" si="22">SUM(G72:G73)</f>
        <v>0</v>
      </c>
      <c r="H71" s="23">
        <v>0</v>
      </c>
      <c r="I71" s="23">
        <v>0</v>
      </c>
      <c r="J71" s="23">
        <f t="shared" si="22"/>
        <v>0</v>
      </c>
      <c r="K71" s="23">
        <f t="shared" si="22"/>
        <v>0</v>
      </c>
      <c r="L71" s="23">
        <f t="shared" si="22"/>
        <v>0</v>
      </c>
      <c r="M71" s="23">
        <f t="shared" si="22"/>
        <v>0</v>
      </c>
      <c r="N71" s="23">
        <f t="shared" si="22"/>
        <v>0</v>
      </c>
      <c r="O71" s="23">
        <f t="shared" si="22"/>
        <v>0</v>
      </c>
      <c r="P71" s="23">
        <f t="shared" si="22"/>
        <v>0</v>
      </c>
      <c r="Q71" s="23">
        <f t="shared" si="22"/>
        <v>0</v>
      </c>
      <c r="R71" s="23">
        <f t="shared" si="22"/>
        <v>0</v>
      </c>
    </row>
    <row r="72" spans="1:18" ht="30" x14ac:dyDescent="0.25">
      <c r="A72" s="36" t="s">
        <v>72</v>
      </c>
      <c r="B72" s="36"/>
      <c r="C72" s="36"/>
      <c r="D72" s="17">
        <v>0</v>
      </c>
      <c r="E72" s="33">
        <v>0</v>
      </c>
      <c r="F72" s="21">
        <f t="shared" si="21"/>
        <v>0</v>
      </c>
      <c r="G72" s="17">
        <v>0</v>
      </c>
      <c r="M72" s="21">
        <v>0</v>
      </c>
      <c r="N72" s="21">
        <v>0</v>
      </c>
    </row>
    <row r="73" spans="1:18" ht="30" x14ac:dyDescent="0.25">
      <c r="A73" s="36" t="s">
        <v>73</v>
      </c>
      <c r="B73" s="36"/>
      <c r="C73" s="36"/>
      <c r="D73" s="17">
        <v>0</v>
      </c>
      <c r="E73" s="33">
        <v>0</v>
      </c>
      <c r="F73" s="21">
        <f t="shared" si="21"/>
        <v>0</v>
      </c>
      <c r="G73" s="17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</row>
    <row r="74" spans="1:18" s="23" customFormat="1" x14ac:dyDescent="0.25">
      <c r="A74" s="35" t="s">
        <v>74</v>
      </c>
      <c r="B74" s="35"/>
      <c r="C74" s="35"/>
      <c r="D74" s="14">
        <v>0</v>
      </c>
      <c r="E74" s="33">
        <v>0</v>
      </c>
      <c r="F74" s="23">
        <f t="shared" ref="F74:F76" si="23">SUM(G74:R74)</f>
        <v>0</v>
      </c>
      <c r="G74" s="23">
        <f t="shared" ref="G74:R74" si="24">SUM(G75:G76)</f>
        <v>0</v>
      </c>
      <c r="H74" s="23">
        <v>0</v>
      </c>
      <c r="I74" s="23">
        <v>0</v>
      </c>
      <c r="J74" s="23">
        <f t="shared" si="24"/>
        <v>0</v>
      </c>
      <c r="K74" s="23">
        <f t="shared" si="24"/>
        <v>0</v>
      </c>
      <c r="L74" s="23">
        <f t="shared" si="24"/>
        <v>0</v>
      </c>
      <c r="M74" s="23">
        <f t="shared" si="24"/>
        <v>0</v>
      </c>
      <c r="N74" s="23">
        <f t="shared" si="24"/>
        <v>0</v>
      </c>
      <c r="O74" s="23">
        <f t="shared" si="24"/>
        <v>0</v>
      </c>
      <c r="P74" s="23">
        <f t="shared" si="24"/>
        <v>0</v>
      </c>
      <c r="Q74" s="23">
        <f t="shared" si="24"/>
        <v>0</v>
      </c>
      <c r="R74" s="23">
        <f t="shared" si="24"/>
        <v>0</v>
      </c>
    </row>
    <row r="75" spans="1:18" ht="30" x14ac:dyDescent="0.25">
      <c r="A75" s="36" t="s">
        <v>75</v>
      </c>
      <c r="B75" s="36"/>
      <c r="C75" s="36"/>
      <c r="D75" s="17">
        <v>10000000</v>
      </c>
      <c r="F75" s="21">
        <f t="shared" si="23"/>
        <v>0</v>
      </c>
      <c r="G75" s="17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</row>
    <row r="76" spans="1:18" ht="30" x14ac:dyDescent="0.25">
      <c r="A76" s="36" t="s">
        <v>76</v>
      </c>
      <c r="B76" s="36"/>
      <c r="C76" s="36"/>
      <c r="D76" s="17"/>
      <c r="E76" s="33">
        <v>0</v>
      </c>
      <c r="F76" s="21">
        <f t="shared" si="23"/>
        <v>0</v>
      </c>
      <c r="G76" s="17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</row>
    <row r="77" spans="1:18" s="23" customFormat="1" ht="30" x14ac:dyDescent="0.25">
      <c r="A77" s="35" t="s">
        <v>77</v>
      </c>
      <c r="B77" s="35"/>
      <c r="C77" s="35"/>
      <c r="D77" s="14">
        <v>0</v>
      </c>
      <c r="E77" s="33">
        <v>0</v>
      </c>
      <c r="F77" s="23">
        <f t="shared" ref="F77" si="25">SUM(G77:R77)</f>
        <v>0</v>
      </c>
      <c r="G77" s="23">
        <f t="shared" ref="G77:R77" si="26">SUM(G78)</f>
        <v>0</v>
      </c>
      <c r="H77" s="23">
        <v>0</v>
      </c>
      <c r="I77" s="23">
        <v>0</v>
      </c>
      <c r="J77" s="23">
        <f t="shared" si="26"/>
        <v>0</v>
      </c>
      <c r="K77" s="23">
        <f t="shared" si="26"/>
        <v>0</v>
      </c>
      <c r="L77" s="23">
        <f t="shared" si="26"/>
        <v>0</v>
      </c>
      <c r="M77" s="23">
        <f t="shared" si="26"/>
        <v>0</v>
      </c>
      <c r="N77" s="23">
        <f t="shared" si="26"/>
        <v>0</v>
      </c>
      <c r="O77" s="23">
        <f t="shared" si="26"/>
        <v>0</v>
      </c>
      <c r="P77" s="23">
        <f t="shared" si="26"/>
        <v>0</v>
      </c>
      <c r="Q77" s="23">
        <f t="shared" si="26"/>
        <v>0</v>
      </c>
      <c r="R77" s="23">
        <f t="shared" si="26"/>
        <v>0</v>
      </c>
    </row>
    <row r="78" spans="1:18" ht="30" x14ac:dyDescent="0.25">
      <c r="A78" s="36" t="s">
        <v>78</v>
      </c>
      <c r="B78" s="36"/>
      <c r="C78" s="36"/>
      <c r="D78" s="17">
        <v>0</v>
      </c>
      <c r="E78" s="33">
        <v>0</v>
      </c>
      <c r="F78" s="21">
        <f>SUM(G78:R78)</f>
        <v>0</v>
      </c>
      <c r="G78" s="17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1:18" x14ac:dyDescent="0.25">
      <c r="A79" s="38" t="s">
        <v>79</v>
      </c>
      <c r="B79" s="38"/>
      <c r="C79" s="38"/>
      <c r="D79" s="19">
        <v>10000000</v>
      </c>
      <c r="E79" s="19">
        <f>+E75</f>
        <v>0</v>
      </c>
      <c r="F79" s="19">
        <f>F71+F74+F77</f>
        <v>0</v>
      </c>
      <c r="G79" s="19">
        <f t="shared" ref="G79:R79" si="27">G71+G74+G77</f>
        <v>0</v>
      </c>
      <c r="H79" s="19">
        <v>0</v>
      </c>
      <c r="I79" s="19">
        <v>0</v>
      </c>
      <c r="J79" s="19">
        <f t="shared" si="27"/>
        <v>0</v>
      </c>
      <c r="K79" s="19">
        <f t="shared" si="27"/>
        <v>0</v>
      </c>
      <c r="L79" s="19">
        <f t="shared" si="27"/>
        <v>0</v>
      </c>
      <c r="M79" s="19">
        <f t="shared" si="27"/>
        <v>0</v>
      </c>
      <c r="N79" s="19">
        <f t="shared" si="27"/>
        <v>0</v>
      </c>
      <c r="O79" s="19">
        <f t="shared" si="27"/>
        <v>0</v>
      </c>
      <c r="P79" s="19">
        <f t="shared" si="27"/>
        <v>0</v>
      </c>
      <c r="Q79" s="19">
        <f t="shared" si="27"/>
        <v>0</v>
      </c>
      <c r="R79" s="19">
        <f t="shared" si="27"/>
        <v>0</v>
      </c>
    </row>
    <row r="81" spans="1:18" ht="31.5" x14ac:dyDescent="0.25">
      <c r="A81" s="39" t="s">
        <v>80</v>
      </c>
      <c r="B81" s="40"/>
      <c r="C81" s="40"/>
      <c r="D81" s="34">
        <f>+D79+D68</f>
        <v>892120030</v>
      </c>
      <c r="E81" s="34">
        <f>+E79+E68</f>
        <v>0</v>
      </c>
      <c r="F81" s="41">
        <f>+F79+F68</f>
        <v>366957218.88</v>
      </c>
      <c r="G81" s="41">
        <f>+G79+G68</f>
        <v>42080986.230000004</v>
      </c>
      <c r="H81" s="41">
        <v>41023266.799999997</v>
      </c>
      <c r="I81" s="41">
        <v>44750853.460000001</v>
      </c>
      <c r="J81" s="41">
        <f t="shared" ref="J81:R81" si="28">+J79+J68</f>
        <v>43640868.410000004</v>
      </c>
      <c r="K81" s="41">
        <f t="shared" si="28"/>
        <v>49383387.809999995</v>
      </c>
      <c r="L81" s="41">
        <f t="shared" si="28"/>
        <v>46104313.010000005</v>
      </c>
      <c r="M81" s="41">
        <f t="shared" si="28"/>
        <v>55391532.57</v>
      </c>
      <c r="N81" s="41">
        <f t="shared" si="28"/>
        <v>44582010.589999996</v>
      </c>
      <c r="O81" s="41">
        <f t="shared" si="28"/>
        <v>0</v>
      </c>
      <c r="P81" s="41">
        <f t="shared" si="28"/>
        <v>0</v>
      </c>
      <c r="Q81" s="41">
        <f t="shared" si="28"/>
        <v>0</v>
      </c>
      <c r="R81" s="41">
        <f t="shared" si="28"/>
        <v>0</v>
      </c>
    </row>
    <row r="82" spans="1:18" x14ac:dyDescent="0.25">
      <c r="A82" s="21" t="s">
        <v>98</v>
      </c>
    </row>
    <row r="83" spans="1:18" x14ac:dyDescent="0.25">
      <c r="A83" s="21" t="s">
        <v>112</v>
      </c>
    </row>
    <row r="84" spans="1:18" x14ac:dyDescent="0.25">
      <c r="A84" s="21" t="s">
        <v>113</v>
      </c>
    </row>
    <row r="86" spans="1:18" ht="18.75" x14ac:dyDescent="0.25">
      <c r="A86" s="42" t="s">
        <v>93</v>
      </c>
      <c r="B86" s="42"/>
      <c r="C86" s="42"/>
    </row>
    <row r="87" spans="1:18" ht="18.75" x14ac:dyDescent="0.25">
      <c r="A87" s="46" t="s">
        <v>96</v>
      </c>
      <c r="B87" s="47"/>
      <c r="C87" s="47"/>
      <c r="D87" s="46"/>
      <c r="E87" s="44"/>
      <c r="F87" s="46"/>
      <c r="G87" s="46"/>
      <c r="H87" s="44"/>
    </row>
    <row r="88" spans="1:18" ht="18.75" x14ac:dyDescent="0.25">
      <c r="A88" s="46" t="s">
        <v>97</v>
      </c>
      <c r="B88" s="47"/>
      <c r="C88" s="47"/>
      <c r="D88" s="46"/>
      <c r="E88" s="44"/>
      <c r="F88" s="46"/>
      <c r="G88" s="46"/>
      <c r="H88" s="44"/>
    </row>
    <row r="89" spans="1:18" ht="15" customHeight="1" x14ac:dyDescent="0.25">
      <c r="A89" s="49" t="s">
        <v>111</v>
      </c>
      <c r="B89" s="49"/>
      <c r="C89" s="49"/>
      <c r="D89" s="49"/>
      <c r="E89" s="49"/>
      <c r="F89" s="49"/>
      <c r="G89" s="49"/>
      <c r="H89" s="44"/>
    </row>
    <row r="90" spans="1:18" ht="29.25" customHeight="1" x14ac:dyDescent="0.25">
      <c r="A90" s="49"/>
      <c r="B90" s="49"/>
      <c r="C90" s="49"/>
      <c r="D90" s="49"/>
      <c r="E90" s="49"/>
      <c r="F90" s="49"/>
      <c r="G90" s="49"/>
      <c r="H90" s="44"/>
    </row>
    <row r="91" spans="1:18" x14ac:dyDescent="0.25">
      <c r="A91" s="46" t="s">
        <v>106</v>
      </c>
      <c r="B91" s="46"/>
      <c r="C91" s="46"/>
      <c r="D91" s="46"/>
      <c r="E91" s="44"/>
      <c r="F91" s="46"/>
      <c r="G91" s="46"/>
      <c r="H91" s="44"/>
    </row>
    <row r="92" spans="1:18" x14ac:dyDescent="0.25">
      <c r="A92" s="46" t="s">
        <v>107</v>
      </c>
      <c r="B92" s="46"/>
      <c r="C92" s="46"/>
      <c r="D92" s="46"/>
      <c r="E92" s="44"/>
      <c r="F92" s="46"/>
      <c r="G92" s="46"/>
      <c r="H92" s="44"/>
    </row>
    <row r="93" spans="1:18" x14ac:dyDescent="0.25">
      <c r="A93" s="46" t="s">
        <v>108</v>
      </c>
      <c r="B93" s="46"/>
      <c r="C93" s="46"/>
      <c r="D93" s="48"/>
      <c r="E93" s="45"/>
      <c r="F93" s="46"/>
      <c r="G93" s="46"/>
      <c r="H93" s="44"/>
    </row>
    <row r="94" spans="1:18" x14ac:dyDescent="0.25">
      <c r="A94" s="46" t="s">
        <v>109</v>
      </c>
      <c r="B94" s="46"/>
      <c r="C94" s="46"/>
      <c r="D94" s="48"/>
      <c r="E94" s="45"/>
      <c r="F94" s="46"/>
      <c r="G94" s="46"/>
      <c r="H94" s="44"/>
    </row>
    <row r="95" spans="1:18" x14ac:dyDescent="0.25">
      <c r="J95" s="26"/>
    </row>
    <row r="96" spans="1:18" x14ac:dyDescent="0.25">
      <c r="A96" s="43" t="s">
        <v>99</v>
      </c>
      <c r="B96" s="43"/>
      <c r="C96" s="43"/>
      <c r="H96" s="27"/>
      <c r="I96" s="27"/>
      <c r="J96" s="26"/>
    </row>
    <row r="97" spans="1:8" x14ac:dyDescent="0.25">
      <c r="A97" s="43" t="s">
        <v>114</v>
      </c>
      <c r="H97" s="21" t="s">
        <v>115</v>
      </c>
    </row>
  </sheetData>
  <mergeCells count="1">
    <mergeCell ref="A89:G90"/>
  </mergeCells>
  <pageMargins left="0.23622047244094499" right="0.15748031496063" top="0.82677165354330695" bottom="0.59055118110236204" header="0.23622047244094499" footer="0.47244094488188998"/>
  <pageSetup scale="45" fitToHeight="0" orientation="landscape" r:id="rId1"/>
  <headerFooter>
    <oddHeader>&amp;L&amp;D&amp;CDEPARTAMENTO AEROPORTUARIO 
  Año 2021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2021-11-23T17:57:06Z</cp:lastPrinted>
  <dcterms:created xsi:type="dcterms:W3CDTF">2018-04-17T18:57:16Z</dcterms:created>
  <dcterms:modified xsi:type="dcterms:W3CDTF">2021-12-14T17:41:22Z</dcterms:modified>
</cp:coreProperties>
</file>