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JULIO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F4" i="4"/>
  <c r="F10" i="4"/>
  <c r="F20" i="4"/>
  <c r="F30" i="4"/>
  <c r="F46" i="4"/>
  <c r="F56" i="4"/>
  <c r="G56" i="4"/>
  <c r="E3" i="4"/>
  <c r="E4" i="4"/>
  <c r="E10" i="4"/>
  <c r="E20" i="4"/>
  <c r="E30" i="4"/>
  <c r="E67" i="4" s="1"/>
  <c r="E46" i="4"/>
  <c r="E56" i="4"/>
  <c r="N58" i="4"/>
  <c r="N31" i="4"/>
  <c r="N29" i="4"/>
  <c r="N27" i="4"/>
  <c r="N24" i="4"/>
  <c r="N23" i="4"/>
  <c r="N22" i="4"/>
  <c r="N21" i="4"/>
  <c r="N18" i="4"/>
  <c r="N17" i="4"/>
  <c r="N16" i="4"/>
  <c r="N15" i="4"/>
  <c r="N14" i="4"/>
  <c r="N13" i="4"/>
  <c r="N12" i="4"/>
  <c r="N11" i="4"/>
  <c r="N9" i="4"/>
  <c r="N8" i="4"/>
  <c r="N7" i="4"/>
  <c r="N6" i="4"/>
  <c r="N5" i="4"/>
  <c r="N49" i="4"/>
  <c r="F3" i="4" l="1"/>
  <c r="F67" i="4"/>
  <c r="F80" i="4" s="1"/>
  <c r="G17" i="4"/>
  <c r="B19" i="2"/>
  <c r="E80" i="4" l="1"/>
  <c r="D56" i="4" l="1"/>
  <c r="D46" i="4"/>
  <c r="D30" i="4"/>
  <c r="D20" i="4"/>
  <c r="D4" i="4"/>
  <c r="D10" i="4"/>
  <c r="G58" i="4" l="1"/>
  <c r="Q49" i="4" l="1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6" i="4"/>
  <c r="G15" i="4"/>
  <c r="G14" i="4"/>
  <c r="G13" i="4"/>
  <c r="G12" i="4"/>
  <c r="G11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K80" i="4"/>
  <c r="H10" i="4"/>
  <c r="G10" i="4" s="1"/>
  <c r="L80" i="4" l="1"/>
  <c r="H67" i="4"/>
  <c r="H80" i="4" s="1"/>
  <c r="H3" i="4"/>
  <c r="G3" i="4" s="1"/>
  <c r="G4" i="4"/>
  <c r="G67" i="4" s="1"/>
  <c r="G80" i="4" s="1"/>
  <c r="C64" i="2" l="1"/>
  <c r="C61" i="2"/>
  <c r="C48" i="2" l="1"/>
  <c r="C46" i="2" s="1"/>
  <c r="C68" i="2" s="1"/>
  <c r="C81" i="2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<sst xmlns="http://schemas.openxmlformats.org/spreadsheetml/2006/main" count="202" uniqueCount="118">
  <si>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</si>
  <si>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</si>
  <si>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</si>
  <si>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</si>
  <si>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</si>
  <si>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</si>
  <si>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</si>
  <si>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</si>
  <si>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</si>
  <si>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</si>
  <si>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</si>
  <si>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</si>
  <si>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</si>
  <si>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</si>
  <si>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</si>
  <si>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</si>
  <si>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</si>
  <si>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</si>
  <si>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</si>
  <si>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</si>
  <si>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</si>
  <si>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</si>
  <si>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</si>
  <si>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</si>
  <si>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</si>
  <si>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</si>
  <si>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</si>
  <si>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</si>
  <si>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</si>
  <si>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</si>
  <si>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</si>
  <si>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</si>
  <si>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</si>
  <si>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</si>
  <si>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</si>
  <si>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</si>
  <si>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</si>
  <si>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</si>
  <si>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</si>
  <si>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</si>
  <si>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</si>
  <si>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</si>
  <si>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</si>
  <si>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</si>
  <si>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</si>
  <si>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</si>
  <si>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</si>
  <si>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</si>
  <si>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</si>
  <si>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</si>
  <si>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</si>
  <si>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</si>
  <si>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</si>
  <si>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</si>
  <si>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</si>
  <si>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</si>
  <si>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</si>
  <si>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</si>
  <si>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</si>
  <si>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</si>
  <si>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</si>
  <si>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</si>
  <si>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</si>
  <si>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</si>
  <si>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</si>
  <si>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</si>
  <si>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</si>
  <si>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</si>
  <si>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</si>
  <si>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</si>
  <si>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</si>
  <si>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</si>
  <si>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</si>
  <si>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</si>
  <si>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</si>
  <si>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</si>
  <si>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</si>
  <si>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</si>
  <si>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</si>
  <si>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</si>
  <si>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</si>
  <si>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</si>
  <si>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</si>
  <si>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</si>
  <si>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</si>
  <si>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</si>
  <si>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</si>
  <si>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</si>
  <si>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</si>
  <si>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</si>
  <si>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</si>
  <si>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</si>
  <si>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</si>
  <si>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</si>
  <si>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</si>
  <si>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</si>
  <si>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</si>
  <si>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</si>
  <si>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</si>
  <si>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</si>
  <si>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</si>
  <si>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</si>
  <si>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</si>
  <si>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</si>
  <si>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</si>
  <si>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</si>
  <si>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</si>
  <si>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</si>
  <si>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</si>
  <si>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</si>
  <si>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</si>
  <si>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</si>
  <si>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</si>
  <si>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</si>
  <si>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</si>
  <si>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Presupuesto Vigente</t>
  </si>
  <si>
    <t>Fecha de imputación: hasta el 31 de julio 2022</t>
  </si>
  <si>
    <t>Fecha de registro: 12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</si>
</sst>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JULIO%20202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JUNIO 2022"/>
      <sheetName val="JULIO 2022 form ingresos"/>
      <sheetName val="JULIO 2022"/>
      <sheetName val="GASTOS BANCO CENTRAL"/>
    </sheetNames>
    <sheetDataSet>
      <sheetData sheetId="0"/>
      <sheetData sheetId="1"/>
      <sheetData sheetId="2"/>
      <sheetData sheetId="3"/>
      <sheetData sheetId="4"/>
      <sheetData sheetId="5">
        <row r="12">
          <cell r="K12">
            <v>33964512.030000001</v>
          </cell>
        </row>
        <row r="20">
          <cell r="K20">
            <v>4305900</v>
          </cell>
        </row>
        <row r="26">
          <cell r="K26">
            <v>0</v>
          </cell>
        </row>
        <row r="29">
          <cell r="K29">
            <v>8666949.5800000001</v>
          </cell>
        </row>
        <row r="34">
          <cell r="K34">
            <v>4523148.7699999996</v>
          </cell>
        </row>
        <row r="40">
          <cell r="K40">
            <v>636613.78</v>
          </cell>
        </row>
        <row r="48">
          <cell r="K48">
            <v>2431336.7000000002</v>
          </cell>
        </row>
        <row r="51">
          <cell r="K51">
            <v>2717400.2600000002</v>
          </cell>
        </row>
        <row r="54">
          <cell r="K54">
            <v>830158.55</v>
          </cell>
        </row>
        <row r="58">
          <cell r="K58">
            <v>164900</v>
          </cell>
        </row>
        <row r="62">
          <cell r="K62">
            <v>1094583.44</v>
          </cell>
        </row>
        <row r="66">
          <cell r="K66">
            <v>50759.44</v>
          </cell>
        </row>
        <row r="73">
          <cell r="K73">
            <v>2554509.56</v>
          </cell>
        </row>
        <row r="95">
          <cell r="K95">
            <v>202781.05000000002</v>
          </cell>
        </row>
        <row r="98">
          <cell r="K98">
            <v>35935.72</v>
          </cell>
        </row>
        <row r="103">
          <cell r="K103">
            <v>74570.89</v>
          </cell>
        </row>
        <row r="108">
          <cell r="K108">
            <v>14301.04</v>
          </cell>
        </row>
        <row r="122">
          <cell r="K122">
            <v>1763295</v>
          </cell>
        </row>
        <row r="130">
          <cell r="K130">
            <v>217234.30000000005</v>
          </cell>
        </row>
        <row r="142">
          <cell r="K142">
            <v>1361747.46</v>
          </cell>
        </row>
        <row r="163">
          <cell r="K163">
            <v>31375.919999999998</v>
          </cell>
        </row>
        <row r="186">
          <cell r="K186">
            <v>7974801.1799999997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F48" sqref="F48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36</v>
      </c>
      <c r="F2" s="18" t="s">
        <v>115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F3" si="0">+D4+D10+D20+D30+D38+D46+D56</f>
        <v>1780799783</v>
      </c>
      <c r="E3" s="13">
        <f t="shared" ref="E3" si="1">+E4+E10+E20+E30+E38+E46+E56</f>
        <v>0</v>
      </c>
      <c r="F3" s="13">
        <f t="shared" si="0"/>
        <v>1780799783</v>
      </c>
      <c r="G3" s="13">
        <f t="shared" ref="G3:G45" si="2">SUM(H3:S3)</f>
        <v>415946925.046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73616814.670000002</v>
      </c>
      <c r="O3" s="13">
        <f t="shared" si="3"/>
        <v>0</v>
      </c>
      <c r="P3" s="13">
        <f t="shared" si="3"/>
        <v>0</v>
      </c>
      <c r="Q3" s="13">
        <f t="shared" si="3"/>
        <v>0</v>
      </c>
      <c r="R3" s="13">
        <f t="shared" si="3"/>
        <v>0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30">
        <f>SUM(F5:F9)</f>
        <v>559715403</v>
      </c>
      <c r="G4" s="23">
        <f>SUM(H4:S4)</f>
        <v>326879563.19599998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50211625.690000005</v>
      </c>
      <c r="N4" s="14">
        <f t="shared" si="5"/>
        <v>51460510.379999995</v>
      </c>
      <c r="O4" s="14">
        <f t="shared" si="5"/>
        <v>0</v>
      </c>
      <c r="P4" s="14">
        <f t="shared" si="5"/>
        <v>0</v>
      </c>
      <c r="Q4" s="14">
        <f t="shared" si="5"/>
        <v>0</v>
      </c>
      <c r="R4" s="14">
        <f t="shared" si="5"/>
        <v>0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224207455.486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  <c r="N5" s="21">
        <f>+'[2]GASTOS BANCO CENTRAL'!$K$12</f>
        <v>33964512.030000001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28303900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  <c r="N6" s="21">
        <f>+'[2]GASTOS BANCO CENTRAL'!$K$20</f>
        <v>4305900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v>14500000</v>
      </c>
      <c r="G7" s="21">
        <f t="shared" si="2"/>
        <v>900000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  <c r="N7" s="21">
        <f>+'[2]GASTOS BANCO CENTRAL'!$K$26</f>
        <v>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60024089</v>
      </c>
      <c r="G8" s="21">
        <f t="shared" si="2"/>
        <v>43511760.009999998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  <c r="N8" s="21">
        <f>+'[2]GASTOS BANCO CENTRAL'!$K$29</f>
        <v>8666949.5800000001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29956447.699999999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  <c r="N9" s="21">
        <f>+'[2]GASTOS BANCO CENTRAL'!$K$34</f>
        <v>4523148.7699999996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257789698</v>
      </c>
      <c r="G10" s="23">
        <f>SUM(H10:S10)</f>
        <v>45420947.670000002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S10" si="7">SUM(N11:N19)</f>
        <v>10480261.73</v>
      </c>
      <c r="O10" s="14">
        <f t="shared" si="7"/>
        <v>0</v>
      </c>
      <c r="P10" s="14">
        <f t="shared" si="7"/>
        <v>0</v>
      </c>
      <c r="Q10" s="14">
        <f t="shared" si="7"/>
        <v>0</v>
      </c>
      <c r="R10" s="14">
        <f t="shared" si="7"/>
        <v>0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4046452.9200000009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  <c r="N11" s="21">
        <f>+'[2]GASTOS BANCO CENTRAL'!$K$40</f>
        <v>636613.78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4966860.72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  <c r="N12" s="21">
        <f>+'[2]GASTOS BANCO CENTRAL'!$K$48</f>
        <v>2431336.7000000002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7152688.4600000009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  <c r="N13" s="21">
        <f>+'[2]GASTOS BANCO CENTRAL'!$K$51</f>
        <v>2717400.2600000002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2419673.06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  <c r="N14" s="21">
        <f>+'[2]GASTOS BANCO CENTRAL'!$K$54</f>
        <v>830158.55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257192.5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  <c r="N15" s="21">
        <f>+'[2]GASTOS BANCO CENTRAL'!$K$58</f>
        <v>164900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7442696.6999999993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  <c r="N16" s="21">
        <f>+'[2]GASTOS BANCO CENTRAL'!$K$62</f>
        <v>1094583.44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4140740.7299999995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  <c r="N17" s="21">
        <f>+'[2]GASTOS BANCO CENTRAL'!$K$66</f>
        <v>50759.44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14679177.779999999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  <c r="N18" s="21">
        <f>+'[2]GASTOS BANCO CENTRAL'!$K$73</f>
        <v>2554509.56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315464.8</v>
      </c>
      <c r="H19" s="25"/>
      <c r="I19" s="25"/>
      <c r="J19" s="25"/>
      <c r="K19" s="25"/>
      <c r="L19" s="25">
        <v>315464.8</v>
      </c>
      <c r="M19" s="25">
        <v>0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36276130</v>
      </c>
      <c r="G20" s="23">
        <f>SUM(H20:S20)</f>
        <v>12601266.389999999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S20" si="9">SUM(L21:L29)</f>
        <v>699042.12</v>
      </c>
      <c r="M20" s="14">
        <f t="shared" si="9"/>
        <v>1558863.1000000003</v>
      </c>
      <c r="N20" s="14">
        <f t="shared" si="9"/>
        <v>2308118</v>
      </c>
      <c r="O20" s="14">
        <f t="shared" si="9"/>
        <v>0</v>
      </c>
      <c r="P20" s="14">
        <f>SUM(P21:P29)</f>
        <v>0</v>
      </c>
      <c r="Q20" s="14">
        <f t="shared" si="9"/>
        <v>0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1906590.9799999997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  <c r="N21" s="21">
        <f>+'[2]GASTOS BANCO CENTRAL'!$K$95</f>
        <v>202781.05000000002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536833.72</v>
      </c>
      <c r="H22" s="17"/>
      <c r="J22" s="21">
        <v>159300</v>
      </c>
      <c r="K22" s="21">
        <v>184540</v>
      </c>
      <c r="L22" s="21">
        <v>157058</v>
      </c>
      <c r="N22" s="21">
        <f>+'[2]GASTOS BANCO CENTRAL'!$K$98</f>
        <v>35935.72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534797.66999999993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  <c r="N23" s="21">
        <f>+'[2]GASTOS BANCO CENTRAL'!$K$103</f>
        <v>74570.89</v>
      </c>
    </row>
    <row r="24" spans="1:22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14301.04</v>
      </c>
      <c r="H24" s="17"/>
      <c r="N24" s="21">
        <f>+'[2]GASTOS BANCO CENTRAL'!$K$108</f>
        <v>14301.04</v>
      </c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291179.77999999997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313020.31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6633244.3600000003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  <c r="N27" s="21">
        <f>+'[2]GASTOS BANCO CENTRAL'!$K$122</f>
        <v>1763295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2371298.5300000003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  <c r="N29" s="21">
        <f>+'[2]GASTOS BANCO CENTRAL'!$K$130</f>
        <v>217234.30000000005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23085000</v>
      </c>
      <c r="G30" s="23">
        <f>SUM(H30:S30)</f>
        <v>9467164.0300000012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2428856.36</v>
      </c>
      <c r="N30" s="14">
        <f t="shared" si="11"/>
        <v>1361747.46</v>
      </c>
      <c r="O30" s="14">
        <f t="shared" si="11"/>
        <v>0</v>
      </c>
      <c r="P30" s="14">
        <f t="shared" si="11"/>
        <v>0</v>
      </c>
      <c r="Q30" s="14">
        <f t="shared" si="11"/>
        <v>0</v>
      </c>
      <c r="R30" s="14">
        <f t="shared" si="11"/>
        <v>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9467164.0300000012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  <c r="N31" s="21">
        <f>+'[2]GASTOS BANCO CENTRAL'!$K$142</f>
        <v>1361747.46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5286624.3100000005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3088764.7</v>
      </c>
      <c r="N46" s="14">
        <f t="shared" si="14"/>
        <v>31375.919999999998</v>
      </c>
      <c r="O46" s="14">
        <f t="shared" si="14"/>
        <v>0</v>
      </c>
      <c r="P46" s="14">
        <f t="shared" si="14"/>
        <v>0</v>
      </c>
      <c r="Q46" s="14">
        <f t="shared" si="14"/>
        <v>0</v>
      </c>
      <c r="R46" s="14">
        <f t="shared" si="14"/>
        <v>0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f>15300000-300000</f>
        <v>15000000</v>
      </c>
      <c r="G47" s="21">
        <f t="shared" ref="F47:G66" si="15">SUM(H47:S47)</f>
        <v>3011931.5</v>
      </c>
      <c r="H47" s="17"/>
      <c r="I47" s="21">
        <v>83544</v>
      </c>
      <c r="J47" s="21">
        <v>82613.5</v>
      </c>
      <c r="L47" s="21">
        <v>430405</v>
      </c>
      <c r="M47" s="21">
        <v>2415369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500000</v>
      </c>
      <c r="G48" s="21">
        <f t="shared" si="15"/>
        <v>412545.7</v>
      </c>
      <c r="H48" s="17"/>
      <c r="I48" s="21">
        <v>38232</v>
      </c>
      <c r="M48" s="21">
        <v>374313.7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31375.919999999998</v>
      </c>
      <c r="H49" s="17"/>
      <c r="N49" s="21">
        <f>+'[2]GASTOS BANCO CENTRAL'!$K$163</f>
        <v>31375.919999999998</v>
      </c>
      <c r="Q49" s="21">
        <f>+'[1]Plantilla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+'[1]Plantilla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1262081.99</v>
      </c>
      <c r="H51" s="17">
        <v>962999.99</v>
      </c>
      <c r="M51" s="21">
        <v>299082</v>
      </c>
      <c r="Q51" s="21">
        <f>+'[1]Plantilla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536239.19999999995</v>
      </c>
      <c r="H52" s="17"/>
      <c r="J52" s="21">
        <v>152739.20000000001</v>
      </c>
      <c r="K52" s="21">
        <v>259600</v>
      </c>
      <c r="L52" s="21">
        <v>123900</v>
      </c>
      <c r="Q52" s="21">
        <f>+'[1]Plantilla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+'[1]Plantilla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+'[1]Plantilla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+'[1]Plantilla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5"/>
        <v>16291359.449999999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7974801.1799999997</v>
      </c>
      <c r="O56" s="14">
        <f t="shared" si="16"/>
        <v>0</v>
      </c>
      <c r="P56" s="14">
        <f t="shared" si="16"/>
        <v>0</v>
      </c>
      <c r="Q56" s="14">
        <f t="shared" si="16"/>
        <v>0</v>
      </c>
      <c r="R56" s="14">
        <f t="shared" si="16"/>
        <v>0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16291359.449999999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  <c r="N58" s="21">
        <f>+'[2]GASTOS BANCO CENTRAL'!$K$186</f>
        <v>7974801.1799999997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415946925.046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73616814.669999987</v>
      </c>
      <c r="O67" s="29">
        <f t="shared" si="17"/>
        <v>0</v>
      </c>
      <c r="P67" s="29">
        <f t="shared" si="17"/>
        <v>0</v>
      </c>
      <c r="Q67" s="29">
        <f t="shared" si="17"/>
        <v>0</v>
      </c>
      <c r="R67" s="29">
        <f t="shared" si="17"/>
        <v>0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9">
        <f>+F78+F67</f>
        <v>1780799783</v>
      </c>
      <c r="G80" s="39">
        <f>+G78+G67</f>
        <v>415946925.046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73616814.669999987</v>
      </c>
      <c r="O80" s="39">
        <f t="shared" si="26"/>
        <v>0</v>
      </c>
      <c r="P80" s="39">
        <f t="shared" si="26"/>
        <v>0</v>
      </c>
      <c r="Q80" s="39">
        <f t="shared" si="26"/>
        <v>0</v>
      </c>
      <c r="R80" s="39">
        <f t="shared" si="26"/>
        <v>0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116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2022-08-12T15:27:52Z</cp:lastPrinted>
  <dcterms:created xsi:type="dcterms:W3CDTF">2018-04-17T18:57:16Z</dcterms:created>
  <dcterms:modified xsi:type="dcterms:W3CDTF">2022-08-12T15:34:46Z</dcterms:modified>
</cp:coreProperties>
</file>