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German\Desktop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7" i="4" l="1"/>
  <c r="S80" i="4" s="1"/>
  <c r="S4" i="4"/>
  <c r="S3" i="4" l="1"/>
  <c r="F7" i="4" l="1"/>
  <c r="F47" i="4"/>
  <c r="P22" i="4" l="1"/>
  <c r="P19" i="4"/>
  <c r="P6" i="4"/>
  <c r="P51" i="4"/>
  <c r="P47" i="4"/>
  <c r="P26" i="4"/>
  <c r="P23" i="4"/>
  <c r="P52" i="4"/>
  <c r="P8" i="4"/>
  <c r="P5" i="4"/>
  <c r="P21" i="4"/>
  <c r="P12" i="4"/>
  <c r="P18" i="4"/>
  <c r="P16" i="4"/>
  <c r="P48" i="4" l="1"/>
  <c r="P31" i="4"/>
  <c r="P17" i="4"/>
  <c r="P27" i="4"/>
  <c r="P14" i="4"/>
  <c r="P29" i="4"/>
  <c r="P13" i="4"/>
  <c r="P9" i="4"/>
  <c r="J70" i="4"/>
  <c r="J78" i="4" s="1"/>
  <c r="I70" i="4"/>
  <c r="I78" i="4" s="1"/>
  <c r="P11" i="4" l="1"/>
  <c r="F4" i="4"/>
  <c r="F10" i="4"/>
  <c r="F20" i="4"/>
  <c r="F30" i="4"/>
  <c r="F46" i="4"/>
  <c r="F56" i="4"/>
  <c r="E3" i="4"/>
  <c r="E4" i="4"/>
  <c r="E10" i="4"/>
  <c r="E20" i="4"/>
  <c r="E30" i="4"/>
  <c r="E67" i="4" s="1"/>
  <c r="E46" i="4"/>
  <c r="E56" i="4"/>
  <c r="F3" i="4" l="1"/>
  <c r="F67" i="4"/>
  <c r="F80" i="4" s="1"/>
  <c r="B19" i="2"/>
  <c r="E80" i="4" l="1"/>
  <c r="D56" i="4" l="1"/>
  <c r="D46" i="4"/>
  <c r="D30" i="4"/>
  <c r="D20" i="4"/>
  <c r="D4" i="4"/>
  <c r="D10" i="4"/>
  <c r="G58" i="4" l="1"/>
  <c r="Q49" i="4" l="1"/>
  <c r="Q50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1" i="4"/>
  <c r="G19" i="4"/>
  <c r="G16" i="4"/>
  <c r="G15" i="4"/>
  <c r="G14" i="4"/>
  <c r="G12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P46" i="4"/>
  <c r="O46" i="4"/>
  <c r="N46" i="4"/>
  <c r="M46" i="4"/>
  <c r="L46" i="4"/>
  <c r="H38" i="4"/>
  <c r="G38" i="4" s="1"/>
  <c r="P30" i="4"/>
  <c r="O30" i="4"/>
  <c r="N30" i="4"/>
  <c r="M30" i="4"/>
  <c r="L30" i="4"/>
  <c r="N20" i="4"/>
  <c r="M20" i="4"/>
  <c r="L20" i="4"/>
  <c r="P10" i="4"/>
  <c r="N10" i="4"/>
  <c r="M10" i="4"/>
  <c r="L10" i="4"/>
  <c r="P4" i="4"/>
  <c r="O4" i="4"/>
  <c r="N4" i="4"/>
  <c r="L4" i="4"/>
  <c r="G56" i="4" l="1"/>
  <c r="G46" i="4"/>
  <c r="G30" i="4"/>
  <c r="G78" i="4"/>
  <c r="L67" i="4"/>
  <c r="N67" i="4"/>
  <c r="N80" i="4" s="1"/>
  <c r="R67" i="4"/>
  <c r="R80" i="4" s="1"/>
  <c r="G60" i="4"/>
  <c r="Q67" i="4"/>
  <c r="Q80" i="4" s="1"/>
  <c r="N3" i="4"/>
  <c r="H4" i="4"/>
  <c r="H20" i="4"/>
  <c r="P3" i="4"/>
  <c r="G63" i="4"/>
  <c r="P67" i="4"/>
  <c r="P80" i="4" s="1"/>
  <c r="M67" i="4"/>
  <c r="M80" i="4" s="1"/>
  <c r="M3" i="4"/>
  <c r="L3" i="4"/>
  <c r="K80" i="4"/>
  <c r="H10" i="4"/>
  <c r="L80" i="4" l="1"/>
  <c r="H67" i="4"/>
  <c r="H80" i="4" s="1"/>
  <c r="H3" i="4"/>
  <c r="G4" i="4"/>
  <c r="C64" i="2" l="1"/>
  <c r="C61" i="2"/>
  <c r="C48" i="2" l="1"/>
  <c r="C46" i="2" s="1"/>
  <c r="C68" i="2" s="1"/>
  <c r="C81" i="2" s="1"/>
  <c r="G22" i="4" l="1"/>
  <c r="O20" i="4"/>
  <c r="G11" i="4" l="1"/>
  <c r="G20" i="4"/>
  <c r="G17" i="4" l="1"/>
  <c r="G13" i="4" l="1"/>
  <c r="G18" i="4"/>
  <c r="O10" i="4" l="1"/>
  <c r="G10" i="4" l="1"/>
  <c r="G67" i="4" s="1"/>
  <c r="G80" i="4" s="1"/>
  <c r="O67" i="4"/>
  <c r="O80" i="4" s="1"/>
  <c r="O3" i="4"/>
  <c r="G3" i="4" s="1"/>
</calcChain>
</file>

<file path=xl/sharedStrings.xml><?xml version="1.0" encoding="utf-8"?>
<sst xmlns="http://schemas.openxmlformats.org/spreadsheetml/2006/main" count="203" uniqueCount="118">
  <si>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</si>
  <si>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</si>
  <si>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</si>
  <si>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</si>
  <si>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</si>
  <si>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</si>
  <si>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</si>
  <si>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</si>
  <si>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</si>
  <si>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</si>
  <si>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</si>
  <si>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</si>
  <si>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</si>
  <si>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</si>
  <si>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</si>
  <si>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</si>
  <si>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</si>
  <si>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</si>
  <si>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</si>
  <si>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</si>
  <si>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</si>
  <si>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</si>
  <si>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</si>
  <si>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</si>
  <si>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</si>
  <si>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</si>
  <si>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</si>
  <si>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</si>
  <si>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</si>
  <si>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</si>
  <si>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</si>
  <si>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</si>
  <si>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</si>
  <si>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</si>
  <si>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</si>
  <si>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</si>
  <si>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</si>
  <si>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</si>
  <si>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</si>
  <si>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</si>
  <si>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</si>
  <si>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</si>
  <si>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</si>
  <si>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</si>
  <si>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</si>
  <si>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</si>
  <si>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</si>
  <si>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</si>
  <si>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</si>
  <si>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</si>
  <si>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</si>
  <si>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</si>
  <si>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</si>
  <si>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</si>
  <si>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</si>
  <si>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</si>
  <si>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</si>
  <si>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</si>
  <si>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</si>
  <si>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</si>
  <si>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</si>
  <si>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</si>
  <si>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</si>
  <si>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</si>
  <si>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</si>
  <si>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</si>
  <si>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</si>
  <si>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</si>
  <si>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</si>
  <si>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</si>
  <si>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</si>
  <si>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</si>
  <si>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</si>
  <si>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</si>
  <si>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</si>
  <si>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</si>
  <si>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</si>
  <si>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</si>
  <si>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</si>
  <si>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</si>
  <si>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</si>
  <si>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</si>
  <si>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</si>
  <si>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</si>
  <si>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</si>
  <si>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</si>
  <si>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</si>
  <si>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</si>
  <si>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</si>
  <si>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</si>
  <si>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</si>
  <si>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</si>
  <si>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</si>
  <si>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</si>
  <si>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</si>
  <si>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</si>
  <si>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</si>
  <si>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</si>
  <si>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</si>
  <si>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</si>
  <si>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</si>
  <si>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</si>
  <si>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</si>
  <si>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</si>
  <si>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</si>
  <si>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</si>
  <si>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</si>
  <si>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</si>
  <si>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</si>
  <si>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</si>
  <si>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</si>
  <si>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Encargado Departamento Financiero Lic. Baudy Antigua Hiciano</t>
  </si>
  <si>
    <t>Fuente: [9995,102]</t>
  </si>
  <si>
    <t xml:space="preserve">Analista Finaciero Lic. Zoila Estevez </t>
  </si>
  <si>
    <t>Lic. Zoila Estevez</t>
  </si>
  <si>
    <t>Fecha de imputación: hasta el 30 de Noviembre 2022.</t>
  </si>
  <si>
    <t>Fecha de registro: 20 de Enero 2023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</si>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</sst>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 wrapText="1"/>
    </xf>
    <xf numFmtId="43" fontId="1" fillId="6" borderId="1" xfId="1" applyFont="1" applyFill="1" applyBorder="1" applyAlignment="1">
      <alignment horizontal="left" vertical="center" wrapText="1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2/SEPTIEMBRE%202022/Ejecucion%20Presupuestaria%20SEPTIEMBRE%20202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SEPTI 2022"/>
      <sheetName val="SEPTIEMBRE 2022 ingresos cAMARA"/>
      <sheetName val="SEPTIEMBRE 2022 ingresos"/>
      <sheetName val="SEPTIEMBRE 2022"/>
      <sheetName val="GASTOS BANCO CENTRAL"/>
      <sheetName val="GASTOS"/>
      <sheetName val="GASTOS camara de cuentas"/>
      <sheetName val="SEPTIEMBRE 2022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34450143.969999999</v>
          </cell>
        </row>
        <row r="20">
          <cell r="K20">
            <v>4565900</v>
          </cell>
        </row>
        <row r="29">
          <cell r="K29">
            <v>8848471.8300000001</v>
          </cell>
        </row>
        <row r="34">
          <cell r="K34">
            <v>4776605.6000000006</v>
          </cell>
        </row>
        <row r="40">
          <cell r="K40">
            <v>527175.41999999993</v>
          </cell>
        </row>
        <row r="48">
          <cell r="K48">
            <v>3821855.52</v>
          </cell>
        </row>
        <row r="51">
          <cell r="K51">
            <v>394648.19999999995</v>
          </cell>
        </row>
        <row r="54">
          <cell r="K54">
            <v>17132.580000000002</v>
          </cell>
        </row>
        <row r="62">
          <cell r="K62">
            <v>1293166.82</v>
          </cell>
        </row>
        <row r="66">
          <cell r="K66">
            <v>712328.51</v>
          </cell>
        </row>
        <row r="74">
          <cell r="K74">
            <v>2849203.77</v>
          </cell>
        </row>
        <row r="90">
          <cell r="K90">
            <v>64369</v>
          </cell>
        </row>
        <row r="96">
          <cell r="K96">
            <v>238637.51</v>
          </cell>
        </row>
        <row r="99">
          <cell r="K99">
            <v>16885.8</v>
          </cell>
        </row>
        <row r="104">
          <cell r="K104">
            <v>12921</v>
          </cell>
        </row>
        <row r="116">
          <cell r="K116">
            <v>36012.07</v>
          </cell>
        </row>
        <row r="125">
          <cell r="K125">
            <v>645009.93000000005</v>
          </cell>
        </row>
        <row r="134">
          <cell r="K134">
            <v>2302048.1100000003</v>
          </cell>
        </row>
        <row r="149">
          <cell r="K149">
            <v>1216156.3599999999</v>
          </cell>
        </row>
        <row r="162">
          <cell r="K162">
            <v>455342.68</v>
          </cell>
        </row>
        <row r="168">
          <cell r="K168">
            <v>640310</v>
          </cell>
        </row>
        <row r="176">
          <cell r="K176">
            <v>115391</v>
          </cell>
        </row>
        <row r="183">
          <cell r="K183">
            <v>6149.99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100" sqref="A100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112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9" t="s">
        <v>110</v>
      </c>
      <c r="B87" s="49"/>
      <c r="C87" s="49"/>
      <c r="D87" s="49"/>
      <c r="E87" s="49"/>
      <c r="F87" s="49"/>
      <c r="G87" s="49"/>
      <c r="H87" s="49"/>
    </row>
    <row r="88" spans="1:8" ht="15" customHeight="1" x14ac:dyDescent="0.25">
      <c r="A88" s="49"/>
      <c r="B88" s="49"/>
      <c r="C88" s="49"/>
      <c r="D88" s="49"/>
      <c r="E88" s="49"/>
      <c r="F88" s="49"/>
      <c r="G88" s="49"/>
      <c r="H88" s="49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114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7" ySplit="2" topLeftCell="N3" activePane="bottomRight" state="frozen"/>
      <selection pane="topRight" activeCell="H1" sqref="H1"/>
      <selection pane="bottomLeft" activeCell="A3" sqref="A3"/>
      <selection pane="bottomRight" activeCell="T34" sqref="T34"/>
    </sheetView>
  </sheetViews>
  <sheetFormatPr baseColWidth="10" defaultColWidth="9.140625" defaultRowHeight="15" x14ac:dyDescent="0.25"/>
  <cols>
    <col min="1" max="1" width="32.42578125" style="21" customWidth="1"/>
    <col min="2" max="2" width="3.7109375" style="21" customWidth="1"/>
    <col min="3" max="3" width="12.5703125" style="21" customWidth="1"/>
    <col min="4" max="4" width="18.42578125" style="21" customWidth="1"/>
    <col min="5" max="5" width="22.85546875" style="31" hidden="1" customWidth="1"/>
    <col min="6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3" width="15" style="21" bestFit="1" customWidth="1"/>
    <col min="14" max="15" width="15.7109375" style="21" bestFit="1" customWidth="1"/>
    <col min="16" max="16" width="16" style="21" bestFit="1" customWidth="1"/>
    <col min="17" max="17" width="19.42578125" style="21" customWidth="1"/>
    <col min="18" max="18" width="14.5703125" style="21" customWidth="1"/>
    <col min="19" max="19" width="15.7109375" style="21" customWidth="1"/>
    <col min="20" max="20" width="9.140625" style="21"/>
    <col min="21" max="21" width="15" style="21" bestFit="1" customWidth="1"/>
    <col min="22" max="22" width="18.7109375" style="21" customWidth="1"/>
    <col min="23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37</v>
      </c>
      <c r="G2" s="18" t="s">
        <v>109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781748089.42599988</v>
      </c>
      <c r="H3" s="13">
        <f>+H4+H10+H20+H30+H38+H46+H56</f>
        <v>46948745.269999996</v>
      </c>
      <c r="I3" s="13">
        <f t="shared" ref="I3:P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75287431.459999979</v>
      </c>
      <c r="P3" s="13">
        <f t="shared" si="3"/>
        <v>68005865.670000002</v>
      </c>
      <c r="Q3" s="13">
        <v>56716586.439999998</v>
      </c>
      <c r="R3" s="13">
        <v>74011644.780000001</v>
      </c>
      <c r="S3" s="48">
        <f>S56+S46+S30+S20+S10+S4</f>
        <v>91779636.030000001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587258025.94599998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P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53197127.629999995</v>
      </c>
      <c r="P4" s="14">
        <f t="shared" si="5"/>
        <v>52641121.399999999</v>
      </c>
      <c r="Q4" s="14">
        <v>38129266.770000003</v>
      </c>
      <c r="R4" s="14">
        <v>64616017.759999998</v>
      </c>
      <c r="S4" s="14">
        <f>SUM(S5:S9)</f>
        <v>51794929.190000005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388984443.28599995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v>33964512.030000001</v>
      </c>
      <c r="O5" s="21">
        <v>34704304.619999997</v>
      </c>
      <c r="P5" s="21">
        <f>+[1]GASTOS!$K$12</f>
        <v>34450143.969999999</v>
      </c>
      <c r="Q5" s="21">
        <v>29827010</v>
      </c>
      <c r="R5" s="21">
        <v>32933573.149999999</v>
      </c>
      <c r="S5" s="21">
        <v>32861956.060000002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51182376.780000001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v>4305900</v>
      </c>
      <c r="O6" s="21">
        <v>4395900</v>
      </c>
      <c r="P6" s="21">
        <f>+[1]GASTOS!$K$20</f>
        <v>4565900</v>
      </c>
      <c r="Q6" s="21">
        <v>4875050</v>
      </c>
      <c r="R6" s="21">
        <v>4533313.3899999997</v>
      </c>
      <c r="S6" s="21">
        <v>4508313.3899999997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f>14500000-906183.75</f>
        <v>13593816.25</v>
      </c>
      <c r="G7" s="21">
        <f t="shared" si="2"/>
        <v>9595900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v>0</v>
      </c>
      <c r="O7" s="21">
        <v>900000</v>
      </c>
      <c r="Q7" s="21">
        <v>4640900</v>
      </c>
      <c r="R7" s="21">
        <v>1355000</v>
      </c>
      <c r="S7" s="21">
        <v>1800000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60930272.75</v>
      </c>
      <c r="G8" s="21">
        <f t="shared" si="2"/>
        <v>89786183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v>8666949.5800000001</v>
      </c>
      <c r="O8" s="21">
        <v>8564771.8300000001</v>
      </c>
      <c r="P8" s="21">
        <f>+[1]GASTOS!$K$29</f>
        <v>8848471.8300000001</v>
      </c>
      <c r="Q8" s="21">
        <v>8846471.8300000001</v>
      </c>
      <c r="R8" s="21">
        <v>9968630</v>
      </c>
      <c r="S8" s="21">
        <v>10046077.5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55110099.869999997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v>4523148.7699999996</v>
      </c>
      <c r="O9" s="21">
        <v>4632151.18</v>
      </c>
      <c r="P9" s="21">
        <f>+[1]GASTOS!$K$34</f>
        <v>4776605.6000000006</v>
      </c>
      <c r="Q9" s="21">
        <v>5099947.84</v>
      </c>
      <c r="R9" s="46">
        <v>8066365.3100000005</v>
      </c>
      <c r="S9" s="21">
        <v>2578582.2400000002</v>
      </c>
    </row>
    <row r="10" spans="1:19" ht="30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99815029.149000019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P10" si="7">SUM(N11:N19)</f>
        <v>11707910.18</v>
      </c>
      <c r="O10" s="14">
        <f t="shared" si="7"/>
        <v>13711725.369999999</v>
      </c>
      <c r="P10" s="14">
        <f t="shared" si="7"/>
        <v>9679879.8200000003</v>
      </c>
      <c r="Q10" s="14">
        <v>8172738.5389999999</v>
      </c>
      <c r="R10" s="47">
        <v>1412705.56</v>
      </c>
      <c r="S10" s="14">
        <v>20189383.740000002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7052290.159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v>636613.78</v>
      </c>
      <c r="O11" s="24">
        <v>626992.96</v>
      </c>
      <c r="P11" s="21">
        <f>+[1]GASTOS!$K$40</f>
        <v>527175.41999999993</v>
      </c>
      <c r="Q11" s="21">
        <v>514232.45900000003</v>
      </c>
      <c r="R11" s="21">
        <v>712171.47</v>
      </c>
      <c r="S11" s="21">
        <v>625264.92999999993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21686639.100000001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v>2431336.7000000002</v>
      </c>
      <c r="O12" s="21">
        <v>2365345.9700000002</v>
      </c>
      <c r="P12" s="21">
        <f>+[1]GASTOS!$K$48</f>
        <v>3821855.52</v>
      </c>
      <c r="Q12" s="21">
        <v>3876121.92</v>
      </c>
      <c r="R12" s="21">
        <v>1475054.97</v>
      </c>
      <c r="S12" s="21">
        <v>5181400</v>
      </c>
    </row>
    <row r="13" spans="1:19" ht="21.75" customHeight="1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8725418.3599999994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v>1541400.26</v>
      </c>
      <c r="O13" s="21">
        <v>539730.1</v>
      </c>
      <c r="P13" s="21">
        <f>+[1]GASTOS!$K$51</f>
        <v>394648.19999999995</v>
      </c>
      <c r="Q13" s="21">
        <v>482011.39999999997</v>
      </c>
      <c r="R13" s="21">
        <v>1041653.0999999999</v>
      </c>
      <c r="S13" s="21">
        <v>290687.09999999998</v>
      </c>
    </row>
    <row r="14" spans="1:19" ht="27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2753628.4000000004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v>830158.55</v>
      </c>
      <c r="O14" s="21">
        <v>91365.45</v>
      </c>
      <c r="P14" s="21">
        <f>+[1]GASTOS!$K$54</f>
        <v>17132.580000000002</v>
      </c>
      <c r="R14" s="21">
        <v>3622.43</v>
      </c>
      <c r="S14" s="21">
        <v>221834.87999999998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757331.34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v>164900</v>
      </c>
      <c r="O15" s="21">
        <v>0</v>
      </c>
      <c r="Q15" s="21">
        <v>219221</v>
      </c>
      <c r="R15" s="21">
        <v>118918</v>
      </c>
      <c r="S15" s="21">
        <v>161999.84</v>
      </c>
    </row>
    <row r="16" spans="1:19" ht="18.75" customHeight="1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14672294.590000002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v>1094583.44</v>
      </c>
      <c r="O16" s="21">
        <v>1102057.24</v>
      </c>
      <c r="P16" s="21">
        <f>+[1]GASTOS!$K$62</f>
        <v>1293166.82</v>
      </c>
      <c r="Q16" s="21">
        <v>1017610.38</v>
      </c>
      <c r="R16" s="21">
        <v>2620070.87</v>
      </c>
      <c r="S16" s="21">
        <v>1196692.5799999998</v>
      </c>
    </row>
    <row r="17" spans="1:22" ht="44.25" customHeight="1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8723723.3299999982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v>1278407.8899999999</v>
      </c>
      <c r="O17" s="21">
        <v>176780.26</v>
      </c>
      <c r="P17" s="21">
        <f>+[1]GASTOS!$K$66</f>
        <v>712328.51</v>
      </c>
      <c r="Q17" s="21">
        <v>538151.1</v>
      </c>
      <c r="R17" s="21">
        <v>1561878.4100000001</v>
      </c>
      <c r="S17" s="21">
        <v>366195.87</v>
      </c>
    </row>
    <row r="18" spans="1:22" ht="67.5" customHeight="1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40273452.899999999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v>3730509.56</v>
      </c>
      <c r="O18" s="21">
        <v>8755848.9399999995</v>
      </c>
      <c r="P18" s="21">
        <f>+[1]GASTOS!$K$74</f>
        <v>2849203.77</v>
      </c>
      <c r="Q18" s="21">
        <v>377104.58</v>
      </c>
      <c r="R18" s="21">
        <v>484162.29</v>
      </c>
      <c r="S18" s="21">
        <v>11951955.540000001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671761.04</v>
      </c>
      <c r="H19" s="25"/>
      <c r="I19" s="25"/>
      <c r="J19" s="25"/>
      <c r="K19" s="25"/>
      <c r="L19" s="25">
        <v>315464.8</v>
      </c>
      <c r="M19" s="25">
        <v>0</v>
      </c>
      <c r="O19" s="21">
        <v>53604.45</v>
      </c>
      <c r="P19" s="21">
        <f>+[1]GASTOS!$K$90</f>
        <v>64369</v>
      </c>
      <c r="Q19" s="21">
        <v>34644.79</v>
      </c>
      <c r="R19" s="21">
        <v>10325</v>
      </c>
      <c r="S19" s="21">
        <v>193353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25594498.870000001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O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3374638.7800000003</v>
      </c>
      <c r="P20" s="14">
        <f>SUM(P21:P29)</f>
        <v>3251514.4200000004</v>
      </c>
      <c r="Q20" s="14">
        <v>2703279.6900000004</v>
      </c>
      <c r="R20" s="14">
        <v>1827109.44</v>
      </c>
      <c r="S20" s="14">
        <v>1836690.15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3070372.65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v>202781.05000000002</v>
      </c>
      <c r="O21" s="21">
        <v>282394.80000000005</v>
      </c>
      <c r="P21" s="21">
        <f>+[1]GASTOS!$K$96</f>
        <v>238637.51</v>
      </c>
      <c r="Q21" s="21">
        <v>93023.08</v>
      </c>
      <c r="R21" s="21">
        <v>166896.79999999999</v>
      </c>
      <c r="S21" s="21">
        <v>382829.48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1088099.04</v>
      </c>
      <c r="H22" s="17"/>
      <c r="J22" s="21">
        <v>159300</v>
      </c>
      <c r="K22" s="21">
        <v>184540</v>
      </c>
      <c r="L22" s="21">
        <v>157058</v>
      </c>
      <c r="N22" s="21">
        <v>35935.72</v>
      </c>
      <c r="O22" s="21">
        <v>315253.52</v>
      </c>
      <c r="P22" s="21">
        <f>+[1]GASTOS!$K$99</f>
        <v>16885.8</v>
      </c>
      <c r="Q22" s="21">
        <v>219126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1745755.11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v>74570.89</v>
      </c>
      <c r="O23" s="21">
        <v>113779.59</v>
      </c>
      <c r="P23" s="21">
        <f>+[1]GASTOS!$K$104</f>
        <v>12921</v>
      </c>
      <c r="Q23" s="21">
        <v>127316.55</v>
      </c>
      <c r="R23" s="21">
        <v>680270</v>
      </c>
      <c r="S23" s="21">
        <v>276670.3</v>
      </c>
    </row>
    <row r="24" spans="1:22" ht="30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v>14301.04</v>
      </c>
      <c r="O24" s="21">
        <v>0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353854.33999999997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  <c r="O25" s="21">
        <v>647.58000000000004</v>
      </c>
      <c r="Q25" s="21">
        <v>62026.98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832531.23999999987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  <c r="O26" s="21">
        <v>405075.26999999996</v>
      </c>
      <c r="P26" s="21">
        <f>+[1]GASTOS!$K$116</f>
        <v>36012.07</v>
      </c>
      <c r="Q26" s="21">
        <v>7632.99</v>
      </c>
      <c r="R26" s="21">
        <v>66900.100000000006</v>
      </c>
      <c r="S26" s="21">
        <v>3890.5</v>
      </c>
    </row>
    <row r="27" spans="1:22" ht="45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11656753.6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v>1763295</v>
      </c>
      <c r="O27" s="21">
        <v>644635.38</v>
      </c>
      <c r="P27" s="21">
        <f>+[1]GASTOS!$K$125</f>
        <v>645009.93000000005</v>
      </c>
      <c r="Q27" s="21">
        <v>1855265.01</v>
      </c>
      <c r="R27" s="21">
        <v>805599.5</v>
      </c>
      <c r="S27" s="21">
        <v>1072999.42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ht="30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6832831.8500000006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v>217234.30000000005</v>
      </c>
      <c r="O29" s="21">
        <v>1612852.64</v>
      </c>
      <c r="P29" s="21">
        <f>+[1]GASTOS!$K$134</f>
        <v>2302048.1100000003</v>
      </c>
      <c r="Q29" s="21">
        <v>338889.08</v>
      </c>
      <c r="R29" s="21">
        <v>107443.04000000001</v>
      </c>
      <c r="S29" s="21">
        <v>100300.45</v>
      </c>
    </row>
    <row r="30" spans="1:22" ht="30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17499289.469999999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P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1296756.3599999999</v>
      </c>
      <c r="P30" s="14">
        <f t="shared" si="11"/>
        <v>1216156.3599999999</v>
      </c>
      <c r="Q30" s="14">
        <v>2002867.4100000001</v>
      </c>
      <c r="R30" s="47">
        <v>595488.94999999995</v>
      </c>
      <c r="S30" s="14">
        <v>2920856.36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17435300.52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v>1361747.46</v>
      </c>
      <c r="O31" s="21">
        <v>1296756.3599999999</v>
      </c>
      <c r="P31" s="21">
        <f>+[1]GASTOS!$K$149</f>
        <v>1216156.3599999999</v>
      </c>
      <c r="Q31" s="21">
        <v>2002867.4100000001</v>
      </c>
      <c r="R31" s="46">
        <v>595488.94999999995</v>
      </c>
      <c r="S31" s="21">
        <v>2856867.41</v>
      </c>
    </row>
    <row r="32" spans="1:22" ht="45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45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45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45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45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45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14538151.879999999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P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3707183.3199999994</v>
      </c>
      <c r="P46" s="14">
        <f t="shared" si="14"/>
        <v>1217193.67</v>
      </c>
      <c r="Q46" s="14">
        <v>244909</v>
      </c>
      <c r="R46" s="14">
        <v>1927486.62</v>
      </c>
      <c r="S46" s="14">
        <v>2154754.96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15300000-300000-600000</f>
        <v>14400000</v>
      </c>
      <c r="G47" s="21">
        <f t="shared" ref="G47:G66" si="15">SUM(H47:S47)</f>
        <v>7667662.5099999988</v>
      </c>
      <c r="H47" s="17"/>
      <c r="I47" s="21">
        <v>83544</v>
      </c>
      <c r="J47" s="21">
        <v>82613.5</v>
      </c>
      <c r="L47" s="21">
        <v>430405</v>
      </c>
      <c r="M47" s="21">
        <v>2415369</v>
      </c>
      <c r="O47" s="21">
        <v>3511762.7099999995</v>
      </c>
      <c r="P47" s="21">
        <f>+[1]GASTOS!$K$162</f>
        <v>455342.68</v>
      </c>
      <c r="Q47" s="21">
        <v>46374</v>
      </c>
      <c r="R47" s="21">
        <v>320411.62</v>
      </c>
      <c r="S47" s="21">
        <v>321840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1100000</v>
      </c>
      <c r="G48" s="21">
        <f t="shared" si="15"/>
        <v>1052855.7</v>
      </c>
      <c r="H48" s="17"/>
      <c r="I48" s="21">
        <v>38232</v>
      </c>
      <c r="M48" s="21">
        <v>374313.7</v>
      </c>
      <c r="P48" s="21">
        <f>+[1]GASTOS!$K$168</f>
        <v>640310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595086.70000000007</v>
      </c>
      <c r="H49" s="17"/>
      <c r="N49" s="21">
        <v>31375.919999999998</v>
      </c>
      <c r="Q49" s="21">
        <f>+'[2]Plantilla Ejecución UAI'!N49</f>
        <v>0</v>
      </c>
      <c r="S49" s="21">
        <v>563710.78</v>
      </c>
    </row>
    <row r="50" spans="1:19" ht="45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1175988</v>
      </c>
      <c r="H50" s="17"/>
      <c r="Q50" s="21">
        <f>+'[2]Plantilla Ejecución UAI'!N50</f>
        <v>0</v>
      </c>
      <c r="S50" s="21">
        <v>1175988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3183116.56</v>
      </c>
      <c r="H51" s="17">
        <v>962999.99</v>
      </c>
      <c r="M51" s="21">
        <v>299082</v>
      </c>
      <c r="O51" s="21">
        <v>195420.61</v>
      </c>
      <c r="P51" s="21">
        <f>+[1]GASTOS!$K$176</f>
        <v>115391</v>
      </c>
      <c r="Q51" s="21">
        <v>137765</v>
      </c>
      <c r="R51" s="21">
        <v>1091651</v>
      </c>
      <c r="S51" s="21">
        <v>380806.95999999996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1394703.19</v>
      </c>
      <c r="H52" s="17"/>
      <c r="J52" s="21">
        <v>152739.20000000001</v>
      </c>
      <c r="K52" s="21">
        <v>259600</v>
      </c>
      <c r="L52" s="21">
        <v>123900</v>
      </c>
      <c r="P52" s="21">
        <f>+[1]GASTOS!$K$183</f>
        <v>6149.99</v>
      </c>
      <c r="Q52" s="21">
        <v>60770</v>
      </c>
      <c r="R52" s="21">
        <v>515424</v>
      </c>
      <c r="S52" s="21">
        <v>276120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+'[2]Plantilla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+'[2]Plantilla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+'[2]Plantilla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53318153.090000004</v>
      </c>
      <c r="H56" s="14">
        <f t="shared" ref="H56:P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6747152.7299999995</v>
      </c>
      <c r="O56" s="14">
        <f t="shared" si="16"/>
        <v>0</v>
      </c>
      <c r="P56" s="14">
        <f t="shared" si="16"/>
        <v>0</v>
      </c>
      <c r="Q56" s="14">
        <v>21674595.059999999</v>
      </c>
      <c r="R56" s="14">
        <v>3696825.4</v>
      </c>
      <c r="S56" s="14">
        <v>12883021.629999999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35053498.849999994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5594469.1200000001</v>
      </c>
      <c r="Q57" s="21">
        <v>12879182.699999999</v>
      </c>
      <c r="R57" s="21">
        <v>3696825.4</v>
      </c>
      <c r="S57" s="21">
        <v>12883021.629999999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22348424.579999998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v>1152683.6099999996</v>
      </c>
      <c r="Q58" s="21">
        <v>12879182.699999999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21678433.989999998</v>
      </c>
      <c r="H59" s="17"/>
      <c r="K59" s="21">
        <v>0</v>
      </c>
      <c r="Q59" s="21">
        <v>8795412.3599999994</v>
      </c>
      <c r="S59" s="21">
        <v>12883021.629999999</v>
      </c>
    </row>
    <row r="60" spans="1:19" ht="45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45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798023148.40499997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75287431.459999993</v>
      </c>
      <c r="P67" s="29">
        <f t="shared" si="17"/>
        <v>68005865.670000002</v>
      </c>
      <c r="Q67" s="29">
        <f t="shared" si="17"/>
        <v>72927656.469000012</v>
      </c>
      <c r="R67" s="29">
        <f t="shared" si="17"/>
        <v>74075633.730000004</v>
      </c>
      <c r="S67" s="29">
        <f t="shared" si="17"/>
        <v>91779636.030000001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f t="shared" si="19"/>
        <v>0</v>
      </c>
      <c r="J70" s="23">
        <f t="shared" si="19"/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/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ht="30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f t="shared" si="24"/>
        <v>0</v>
      </c>
      <c r="J78" s="19">
        <f t="shared" si="24"/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798023148.40499997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75287431.459999993</v>
      </c>
      <c r="P80" s="39">
        <f t="shared" si="26"/>
        <v>68005865.670000002</v>
      </c>
      <c r="Q80" s="39">
        <f t="shared" si="26"/>
        <v>72927656.469000012</v>
      </c>
      <c r="R80" s="39">
        <f t="shared" si="26"/>
        <v>74075633.730000004</v>
      </c>
      <c r="S80" s="39">
        <f t="shared" si="26"/>
        <v>91779636.030000001</v>
      </c>
    </row>
    <row r="81" spans="1:11" x14ac:dyDescent="0.25">
      <c r="A81" s="21" t="s">
        <v>98</v>
      </c>
    </row>
    <row r="82" spans="1:11" x14ac:dyDescent="0.25">
      <c r="A82" s="21" t="s">
        <v>116</v>
      </c>
    </row>
    <row r="83" spans="1:11" x14ac:dyDescent="0.25">
      <c r="A83" s="21" t="s">
        <v>115</v>
      </c>
      <c r="C83" s="21" t="s">
        <v>117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9" t="s">
        <v>110</v>
      </c>
      <c r="B88" s="49"/>
      <c r="C88" s="49"/>
      <c r="D88" s="49"/>
      <c r="E88" s="49"/>
      <c r="F88" s="49"/>
      <c r="G88" s="49"/>
      <c r="H88" s="49"/>
      <c r="I88" s="42"/>
    </row>
    <row r="89" spans="1:11" ht="29.25" customHeight="1" x14ac:dyDescent="0.25">
      <c r="A89" s="49"/>
      <c r="B89" s="49"/>
      <c r="C89" s="49"/>
      <c r="D89" s="49"/>
      <c r="E89" s="49"/>
      <c r="F89" s="49"/>
      <c r="G89" s="49"/>
      <c r="H89" s="49"/>
      <c r="I89" s="42"/>
    </row>
    <row r="90" spans="1:11" x14ac:dyDescent="0.25">
      <c r="A90" s="43" t="s">
        <v>105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106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107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108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113</v>
      </c>
      <c r="I96" s="21" t="s">
        <v>111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38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German</cp:lastModifiedBy>
  <cp:lastPrinted>2023-01-20T19:33:03Z</cp:lastPrinted>
  <dcterms:created xsi:type="dcterms:W3CDTF">2018-04-17T18:57:16Z</dcterms:created>
  <dcterms:modified xsi:type="dcterms:W3CDTF">2023-01-23T17:29:08Z</dcterms:modified>
</cp:coreProperties>
</file>