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3\1. ENERO 2023\"/>
    </mc:Choice>
  </mc:AlternateContent>
  <bookViews>
    <workbookView xWindow="0" yWindow="0" windowWidth="24930" windowHeight="10755" activeTab="2"/>
  </bookViews>
  <sheets>
    <sheet name="VARIACION EFECTIVO ENERO 2023" sheetId="2" r:id="rId1"/>
    <sheet name="INFORME INGRESOS ENERO 2023" sheetId="3" r:id="rId2"/>
    <sheet name="RESUMEN DE GASTO ENERO 2023" sheetId="4" r:id="rId3"/>
  </sheets>
  <externalReferences>
    <externalReference r:id="rId4"/>
  </externalReferences>
  <definedNames>
    <definedName name="_xlnm.Print_Area" localSheetId="1">'INFORME INGRESOS ENERO 2023'!$B$1:$N$60</definedName>
    <definedName name="_xlnm.Print_Area" localSheetId="2">'RESUMEN DE GASTO ENERO 2023'!$A$1:$K$221</definedName>
    <definedName name="_xlnm.Print_Titles" localSheetId="2">'RESUMEN DE GASTO ENERO 2023'!$1:$5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0" i="4" l="1"/>
  <c r="K199" i="4"/>
  <c r="K198" i="4"/>
  <c r="K197" i="4"/>
  <c r="K196" i="4"/>
  <c r="K195" i="4"/>
  <c r="K192" i="4"/>
  <c r="K191" i="4"/>
  <c r="K190" i="4"/>
  <c r="K189" i="4"/>
  <c r="K188" i="4"/>
  <c r="K187" i="4"/>
  <c r="K186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54" i="4"/>
  <c r="K153" i="4"/>
  <c r="K152" i="4"/>
  <c r="K151" i="4"/>
  <c r="K150" i="4"/>
  <c r="K149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30" i="4" l="1"/>
  <c r="H12" i="2" l="1"/>
  <c r="H16" i="2" s="1"/>
  <c r="N26" i="3" l="1"/>
  <c r="N19" i="3"/>
  <c r="H30" i="2" l="1"/>
  <c r="N12" i="3"/>
  <c r="N32" i="3"/>
  <c r="R51" i="3"/>
  <c r="K185" i="4" l="1"/>
  <c r="K162" i="4" l="1"/>
  <c r="K213" i="4" s="1"/>
  <c r="H20" i="2" s="1"/>
  <c r="H25" i="2" s="1"/>
  <c r="H33" i="2" s="1"/>
  <c r="H38" i="2" s="1"/>
  <c r="N39" i="3" s="1"/>
  <c r="N35" i="3" s="1"/>
  <c r="N45" i="3" s="1"/>
</calcChain>
</file>

<file path=xl/sharedStrings.xml><?xml version="1.0" encoding="utf-8"?>
<sst xmlns="http://schemas.openxmlformats.org/spreadsheetml/2006/main" count="301" uniqueCount="270">
  <si>
    <t>COMISION ADMINISTRATIVA AEROPORTUARIA</t>
  </si>
  <si>
    <t>NO IMPRIMIR ESTA COLUMNA</t>
  </si>
  <si>
    <t>Departamento Aeroportuario</t>
  </si>
  <si>
    <t>Cálculo de variaciones</t>
  </si>
  <si>
    <t>Efectivo en Caja y Bancos</t>
  </si>
  <si>
    <t>BALANCE INICIAL DE CAJA Y BANCOS</t>
  </si>
  <si>
    <t>(+) INGRESOS</t>
  </si>
  <si>
    <t>(=) DISPONIBILIDAD</t>
  </si>
  <si>
    <t xml:space="preserve"> </t>
  </si>
  <si>
    <t>(-) GASTOS</t>
  </si>
  <si>
    <t>(=) BALANCE FINAL DE CAJA Y BANCOS</t>
  </si>
  <si>
    <t>BALANCE INICIAL</t>
  </si>
  <si>
    <t>(-) BALANCE FINAL</t>
  </si>
  <si>
    <t>(=)AUMENTO O DISMINUCION DE CAJA Y BANCOS</t>
  </si>
  <si>
    <t>Lic. Baudy O. Antigua Hiciano</t>
  </si>
  <si>
    <t>Encargado Depto. Financiero</t>
  </si>
  <si>
    <t>ENERO 2023</t>
  </si>
  <si>
    <t>Encargado Financiero DA</t>
  </si>
  <si>
    <t>Analista de Presupuesto</t>
  </si>
  <si>
    <t>Lic. Hommy Castillo</t>
  </si>
  <si>
    <t>TOTAL GENERAL</t>
  </si>
  <si>
    <t xml:space="preserve">Disminución o Aumento en disponibilidades internas </t>
  </si>
  <si>
    <t>NA</t>
  </si>
  <si>
    <t>FUENTES DE FINANCIAMIENTO</t>
  </si>
  <si>
    <t>TOTAL DE INGRESOS</t>
  </si>
  <si>
    <t>Misceláneos</t>
  </si>
  <si>
    <t>02</t>
  </si>
  <si>
    <t>XX</t>
  </si>
  <si>
    <t>102</t>
  </si>
  <si>
    <t>INGRESOS DIVERSOS</t>
  </si>
  <si>
    <t>Dividendos en Acciones</t>
  </si>
  <si>
    <t>99</t>
  </si>
  <si>
    <t>Otros arrendamientos de bienes inmuebles</t>
  </si>
  <si>
    <t>08</t>
  </si>
  <si>
    <t>Intereses por colocación de inversiones financieras del mercado interno</t>
  </si>
  <si>
    <t>RENTAS DE LA PROPIEDAD</t>
  </si>
  <si>
    <t>Otras ventas de servicios</t>
  </si>
  <si>
    <t>VENTAS DE BIENES Y SERVICIOS</t>
  </si>
  <si>
    <t>AUXILIAR</t>
  </si>
  <si>
    <t>SUBCTA</t>
  </si>
  <si>
    <t>CUENTA</t>
  </si>
  <si>
    <t>CONCEPTO</t>
  </si>
  <si>
    <t>TIPO</t>
  </si>
  <si>
    <t>I N G R E S O S</t>
  </si>
  <si>
    <t>INSTITUCION OTORGADA</t>
  </si>
  <si>
    <t>ORG. FINANCIERA</t>
  </si>
  <si>
    <t xml:space="preserve">                          </t>
  </si>
  <si>
    <t>FUENTE</t>
  </si>
  <si>
    <t>DENOMINACION  DE LA CUENTA</t>
  </si>
  <si>
    <t>CLASIFICACION DEL INGRESO</t>
  </si>
  <si>
    <t>Institución  :  Comisión Administrativa Aeroportuaria</t>
  </si>
  <si>
    <t>Form. No.1</t>
  </si>
  <si>
    <t>INFORME MENSUAL DE INGRESOS</t>
  </si>
  <si>
    <t>TOTAL DE GASTOS</t>
  </si>
  <si>
    <t>2.9.4 - COMISIONES Y OTROS GASTOS BANCARIOS DE LA DEUDA PÚBLICA</t>
  </si>
  <si>
    <t>2.9.2 - INTERESES DE LA DEUDA PUBLICA EXTERNA</t>
  </si>
  <si>
    <t>2.9.1 - INTERESES DE LA DEUDA PÚBLICA INTERNA</t>
  </si>
  <si>
    <t>2.6.04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</si>
  <si>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</si>
  <si>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</si>
  <si>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</si>
  <si>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</si>
  <si>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</si>
  <si>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</si>
  <si>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Infraestructura Marítima y Aérea</t>
  </si>
  <si>
    <t>2.7.2 - INFRAESTRUCTURA</t>
  </si>
  <si>
    <t>Obras para edificación de otras estructuras</t>
  </si>
  <si>
    <t>Obras para edificación no residencial</t>
  </si>
  <si>
    <t>2.7.1 - OBRAS EN EDIFICACIONES</t>
  </si>
  <si>
    <t>2.7 - OBRAS</t>
  </si>
  <si>
    <t>Accesorios para edificaciones residenciales y no residenciales</t>
  </si>
  <si>
    <t>2.6.9 - TIERRAS Y TERRENOS</t>
  </si>
  <si>
    <t>Estudios de pre inversión</t>
  </si>
  <si>
    <t>Programas de informática</t>
  </si>
  <si>
    <t>2.6.8 - BIENES INTANGIBLES</t>
  </si>
  <si>
    <t>2.6.7 - ACTIVOS BIÓLOGICOS CULTIVABLES</t>
  </si>
  <si>
    <t>Equipo de seguridad</t>
  </si>
  <si>
    <t>2.6.6 - EQUIPOS DE DEFENSA Y SEGURIDAD</t>
  </si>
  <si>
    <t>Otros Equipos</t>
  </si>
  <si>
    <t>Herramientas y máquinas-herramientas</t>
  </si>
  <si>
    <t>Equipos de generación eléctrica aparatos y accesorios electrónicos</t>
  </si>
  <si>
    <t>Equipo de comunicación, telecomunicación y señalamiento</t>
  </si>
  <si>
    <t>Maquinaria y equipo industrial</t>
  </si>
  <si>
    <t>Maquinaria y equipo agropecuario</t>
  </si>
  <si>
    <t>2.6.5 - MAQUINARIA, OTROS EQUIPOS Y HERRAMIENTAS</t>
  </si>
  <si>
    <t>Equipos de tracción</t>
  </si>
  <si>
    <t>Automóviles y camiones</t>
  </si>
  <si>
    <t>2.6.4 - EQUIPO DE TRANSPORTE, TRACCION Y ELEVACION</t>
  </si>
  <si>
    <t>Instrumental médico y de laboratorio</t>
  </si>
  <si>
    <t>Equipo médico y de laboratorio</t>
  </si>
  <si>
    <t>2.6.3 - EQUIPO E INSTRUMENTAL, CIENTÍFICO Y LABORATORIO</t>
  </si>
  <si>
    <t>Cámaras fotográficas y de video</t>
  </si>
  <si>
    <t>Equipos y aparatos audiovisuales</t>
  </si>
  <si>
    <t>2.6.2 - MOBILIARIO Y EQUIPO EDUCACIONAL Y RECREATIVO</t>
  </si>
  <si>
    <t>Otros mobiliarios y equipos no identificados precedentemente</t>
  </si>
  <si>
    <t>Electrodomésticos</t>
  </si>
  <si>
    <t>Equipo Computacional</t>
  </si>
  <si>
    <t>Muebles de alojamiento, excepto de oficina y Estantería</t>
  </si>
  <si>
    <t>Muebles de Oficina y Estantería</t>
  </si>
  <si>
    <t>2.6.1 - MOBILIARIO Y EQUIPO</t>
  </si>
  <si>
    <t>2.6 - BIENES MUEBLES, INMUEBLES E INTANGIBLES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</si>
  <si>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</si>
  <si>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</si>
  <si>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</si>
  <si>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</si>
  <si>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</si>
  <si>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</si>
  <si>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Transferencias corrientes a asociaciones s/f de lucro</t>
  </si>
  <si>
    <t>Ayudas y donac. Ocasionales a hogares y personas</t>
  </si>
  <si>
    <t>Ayudas y donac. programadas a hogares y personas</t>
  </si>
  <si>
    <t>Pensiones</t>
  </si>
  <si>
    <t>2.4.1 - TRANSFERENCIAS CORRIENTES AL SECTOR PRIVADO</t>
  </si>
  <si>
    <t>2.4 - TRANSFERENCIAS CORRIENTES</t>
  </si>
  <si>
    <t>Productos y útiles diversos</t>
  </si>
  <si>
    <t>Productos y útiles de defensa y seguridad</t>
  </si>
  <si>
    <t>Productos y útiles varios no identificados precedentemente</t>
  </si>
  <si>
    <t>Accesorios</t>
  </si>
  <si>
    <t>Otros repuestos y accesorios menores</t>
  </si>
  <si>
    <t>Productos Eléctricos y Afines</t>
  </si>
  <si>
    <t xml:space="preserve">Útiles de Cocina </t>
  </si>
  <si>
    <t>Útiles destinados a actividades deportivas, culturales y recreativas</t>
  </si>
  <si>
    <t>Útiles menores médico-quirúrgicos y de laboratorios</t>
  </si>
  <si>
    <t>Útiles y materiales escolares</t>
  </si>
  <si>
    <t>Útiles de escritorio, oficina y enseñanza</t>
  </si>
  <si>
    <t>Útiles y materiales de limpieza e higiene</t>
  </si>
  <si>
    <t>2.3.9 - PRODUCTOS Y ÚTILES VARIOS</t>
  </si>
  <si>
    <t>Otros productos químicos y conexos</t>
  </si>
  <si>
    <t>Pinturas</t>
  </si>
  <si>
    <t>Productos Químicos de Uso personal</t>
  </si>
  <si>
    <t>Aceites y Grasas</t>
  </si>
  <si>
    <t>2.3.8 - GASTOS QUE SE ASIGNARÁN DURANTE EL EJERCICIO (ART. 32 Y 33 LEY 423-06)</t>
  </si>
  <si>
    <t>Gasoil</t>
  </si>
  <si>
    <t>Gasolina</t>
  </si>
  <si>
    <t>2.3.7 - COMBUSTIBLES, LUBRICANTES, PRODUCTOS QUÍMICOS Y CONEXOS</t>
  </si>
  <si>
    <t>Otros Productos No Metálicos</t>
  </si>
  <si>
    <t>Piedra, arcilla y arena</t>
  </si>
  <si>
    <t>Productos Metálicos</t>
  </si>
  <si>
    <t>Herramientas Menores</t>
  </si>
  <si>
    <t>Productos de loza</t>
  </si>
  <si>
    <t>Productos de vidrio</t>
  </si>
  <si>
    <t>Productos de yeso</t>
  </si>
  <si>
    <t>Productos de cemento</t>
  </si>
  <si>
    <t>2.3.6 - PRODUCTOS DE MINERALES, METALICOS Y NO METALICOS</t>
  </si>
  <si>
    <t>Plástico</t>
  </si>
  <si>
    <t>Llantas y Neumáticos</t>
  </si>
  <si>
    <t>2.3.5. - CUERO, CAUCHO Y PLASTICO</t>
  </si>
  <si>
    <t>2.3.6 - PRODUCTOS DE MINERALES, METÁLICOS Y NO METÁLICOS</t>
  </si>
  <si>
    <t>2.3.5 - PRODUCTOS DE CUERO, CAUCHO Y PLÁSTICO</t>
  </si>
  <si>
    <t>Productos médicos para uso humano</t>
  </si>
  <si>
    <t>2.3.4 - PRODUCTOS FARMACÉUTICOS</t>
  </si>
  <si>
    <t>Libros, revistas y periódicos</t>
  </si>
  <si>
    <t>Productos de arte gráficas</t>
  </si>
  <si>
    <t>Papel y cartón</t>
  </si>
  <si>
    <t>Papel de Escritorio</t>
  </si>
  <si>
    <t>2.3.3 - PRODUCTOS DE PAPEL, CARTÓN E IMPRESOS</t>
  </si>
  <si>
    <t>Calzados</t>
  </si>
  <si>
    <t>Prendas de vestir</t>
  </si>
  <si>
    <t>Acabados Textiles</t>
  </si>
  <si>
    <t>Hilados, Fibras y Telas</t>
  </si>
  <si>
    <t>2.3.2 - TEXTILES Y VESTUARIOS</t>
  </si>
  <si>
    <t>Productos Forestales</t>
  </si>
  <si>
    <t>Productos agrícolas</t>
  </si>
  <si>
    <t>Alimentos y bebidas para personas</t>
  </si>
  <si>
    <t>2.3.1 - ALIMENTOS Y PRODUCTOS AGROFORESTALES</t>
  </si>
  <si>
    <t>2.3 - MATERIALES Y SUMINISTROS</t>
  </si>
  <si>
    <t>Servicio de Catering</t>
  </si>
  <si>
    <t>Servicios de Alimentos</t>
  </si>
  <si>
    <t>Otras Contrataciones de Servicios</t>
  </si>
  <si>
    <t>2.2.9 OTRAS CONTRATACIONES DE SERVICIOS</t>
  </si>
  <si>
    <t>Otros gastos operacionales de institución</t>
  </si>
  <si>
    <t>Impuestos</t>
  </si>
  <si>
    <t>Otros Servicios Técnicos Profesionales</t>
  </si>
  <si>
    <t>Servicios de Informática y Sistemas Computarizados</t>
  </si>
  <si>
    <t>Servicios de capacitación</t>
  </si>
  <si>
    <t>Servicios de Contabilidad y Auditoria</t>
  </si>
  <si>
    <t>Servicios Jurídicos</t>
  </si>
  <si>
    <t>Servicios Técnicos Profesionales</t>
  </si>
  <si>
    <t>Festividades</t>
  </si>
  <si>
    <t>Eventos Generales</t>
  </si>
  <si>
    <t>Limpieza e higiene</t>
  </si>
  <si>
    <t>Fumigación</t>
  </si>
  <si>
    <t>Servicios Médicos</t>
  </si>
  <si>
    <t>Comisiones y gastos bancarios</t>
  </si>
  <si>
    <t>Gastos judiciales</t>
  </si>
  <si>
    <t>2.2.8 - OTROS SERVICIOS NO INCLUIDOS EN CONCEPTOS ANTERIORES</t>
  </si>
  <si>
    <t>Mantenimiento y Reparación. de equipo de transporte, tracción y elevación</t>
  </si>
  <si>
    <t>Mantenimiento y Reparación Equipo de Computación</t>
  </si>
  <si>
    <t>Mantenimiento y reparación de muebles y equipos de oficina</t>
  </si>
  <si>
    <t>Mantenimiento, reparación, servicios de pintura y sus derivados</t>
  </si>
  <si>
    <t>Mantenimiento y Reparación de Instalaciones eléctricas</t>
  </si>
  <si>
    <t>Mantenimiento y reparaciones especiales</t>
  </si>
  <si>
    <t>Mantenimiento y reparaciones menores en edificaciones</t>
  </si>
  <si>
    <t>2.2.7 - SERVICIOS DE CONSERVACIÓN, REPARACIONES MENORES E INSTALACIONES TEMPORALES</t>
  </si>
  <si>
    <t>Seguros de personas</t>
  </si>
  <si>
    <t>Seguro de bienes muebles</t>
  </si>
  <si>
    <t>Seguro de bienes inmuebles</t>
  </si>
  <si>
    <t>2.2.6 - SEGUROS</t>
  </si>
  <si>
    <t>Otros Alquileres</t>
  </si>
  <si>
    <t>Alquileres de equipos de transporte tracción y elevación</t>
  </si>
  <si>
    <t>Alquiler de Equipo de Oficina y Muebles</t>
  </si>
  <si>
    <t>2.2.5 - ALQUILERES Y RENTAS</t>
  </si>
  <si>
    <t>Peaje</t>
  </si>
  <si>
    <t>Fletes</t>
  </si>
  <si>
    <t>Pasajes</t>
  </si>
  <si>
    <t>2.2.4 - TRANSPORTE Y ALMACENAJE</t>
  </si>
  <si>
    <t>Viáticos fuera del país</t>
  </si>
  <si>
    <t>Viáticos dentro del País</t>
  </si>
  <si>
    <t>2.2.3 - VIÁTICOS</t>
  </si>
  <si>
    <t>Impresión y encuadernación</t>
  </si>
  <si>
    <t>Promoción y Patrocinio</t>
  </si>
  <si>
    <t>Publicidad y propaganda</t>
  </si>
  <si>
    <t>2.2.2 - PUBLICIDAD, IMPRESIÓN Y ENCUADERNACIÓN</t>
  </si>
  <si>
    <t>Recolección de residuos sólidos</t>
  </si>
  <si>
    <t>Agua</t>
  </si>
  <si>
    <t>Energía eléctrica</t>
  </si>
  <si>
    <t>Servicio de internet y televisión por cable</t>
  </si>
  <si>
    <t>Telefax y correo</t>
  </si>
  <si>
    <t>Teléfono local</t>
  </si>
  <si>
    <t>Servicio telefónico de larga distancia</t>
  </si>
  <si>
    <t>2.2.1 - SERVICIOS BÁSICOS</t>
  </si>
  <si>
    <t>2.2 - CONTRATACIÓN DE SERVICIOS</t>
  </si>
  <si>
    <t>Contribuciones al seguro de riesgo laboral</t>
  </si>
  <si>
    <t>Contribuciones al seguro de pensiones</t>
  </si>
  <si>
    <t>Contribuciones al seguro de salud</t>
  </si>
  <si>
    <t>2.1.5 - CONTRIBUCIONES A LA SEGURIDAD SOCIAL</t>
  </si>
  <si>
    <t>Otras Gratificaciones</t>
  </si>
  <si>
    <t>Gratificaciones Por Pasantías</t>
  </si>
  <si>
    <t>Bono Escolar</t>
  </si>
  <si>
    <t>Bonificaciones</t>
  </si>
  <si>
    <t>2.1.4 - GRATIFICACIONES Y BONIFICACIONES</t>
  </si>
  <si>
    <t>Gastos de representación en el país</t>
  </si>
  <si>
    <t>Dietas en el país</t>
  </si>
  <si>
    <t>2.1.3 - DIETAS Y GASTOS DE REPRESENTACIÓN</t>
  </si>
  <si>
    <t>Compensaciones especiales</t>
  </si>
  <si>
    <t>Compensación por distancia</t>
  </si>
  <si>
    <t>Compensación Servicios de Seguridad</t>
  </si>
  <si>
    <t>Primas de transporte</t>
  </si>
  <si>
    <t>Compensación por gastos de alimentación</t>
  </si>
  <si>
    <t>2.1.2 - SOBRESUELDOS</t>
  </si>
  <si>
    <t>Proporción de vacaciones no disfrutadas</t>
  </si>
  <si>
    <t>Prestación laboral por desvinculación</t>
  </si>
  <si>
    <t>Sueldo anual No. 13</t>
  </si>
  <si>
    <t>Sueldos al personal fijo en trámite de pensiones</t>
  </si>
  <si>
    <t>Empleados Temporales</t>
  </si>
  <si>
    <t>Jornales</t>
  </si>
  <si>
    <t>Sueldos empleados fijos</t>
  </si>
  <si>
    <t>2.1.1 - REMUNERACIONES</t>
  </si>
  <si>
    <t>2.1 - REMUNERACIONES Y CONTRIBUCIONES</t>
  </si>
  <si>
    <t>DENOMINACION Y CATEGORIA PROGRAMATICA</t>
  </si>
  <si>
    <t>DEVENGADO Y PAGADO</t>
  </si>
  <si>
    <t>FONDO</t>
  </si>
  <si>
    <t>FUNCION</t>
  </si>
  <si>
    <t>PROGRAMAS 11 (Act. 01 y 02)  98 (Act. 00) Y 99 (Act. 00)</t>
  </si>
  <si>
    <t>Auxiliar</t>
  </si>
  <si>
    <t>Sub-Cuenta</t>
  </si>
  <si>
    <t>Cuenta</t>
  </si>
  <si>
    <t>Objeto</t>
  </si>
  <si>
    <t>Tipo</t>
  </si>
  <si>
    <t>01,02,03</t>
  </si>
  <si>
    <t>ACTIVIDAD</t>
  </si>
  <si>
    <t>11,98, 99</t>
  </si>
  <si>
    <t>PROGRAMA</t>
  </si>
  <si>
    <t>DEPARTAMENTO AEROPORTUARIO</t>
  </si>
  <si>
    <t>01</t>
  </si>
  <si>
    <t>SUBCAPITULO</t>
  </si>
  <si>
    <t>CAPITULO</t>
  </si>
  <si>
    <t>RESUMEN DEL EJECUCION DEL GASTO ENERO 2023</t>
  </si>
  <si>
    <t>Lic.Hommy Castillo</t>
  </si>
  <si>
    <t>Mes           :  ENERO</t>
  </si>
  <si>
    <t>Año           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</si>
</sst>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&quot;RD$&quot;* #,##0_);_(&quot;RD$&quot;* \(#,##0\);_(&quot;RD$&quot;* &quot;-&quot;??_);_(@_)"/>
    <numFmt numFmtId="166" formatCode="_(* #,##0_);_(* \(#,##0\);_(* &quot;-&quot;??_);_(@_)"/>
    <numFmt numFmtId="167" formatCode="_-* #,##0.00_-;\-* #,##0.00_-;_-* &quot;-&quot;??_-;_-@_-"/>
    <numFmt numFmtId="168" formatCode="#,##0.0_);\(#,##0.0\)"/>
    <numFmt numFmtId="169" formatCode="_(* #,##0.00_);_(* \(#,##0.00\);_(* \-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6"/>
      <name val="Arial"/>
      <family val="2"/>
    </font>
    <font>
      <sz val="8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b/>
      <sz val="9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 applyFill="0" applyBorder="0" applyAlignment="0" applyProtection="0"/>
    <xf numFmtId="43" fontId="4" fillId="0" borderId="0" applyFont="0" applyFill="0" applyBorder="0" applyAlignment="0" applyProtection="0"/>
  </cellStyleXfs>
  <cellXfs count="328">
    <xf numFmtId="0" fontId="0" fillId="0" borderId="0" xfId="0"/>
    <xf numFmtId="0" fontId="2" fillId="0" borderId="0" xfId="0" applyFont="1" applyBorder="1" applyAlignment="1">
      <alignment horizontal="center" vertical="center"/>
    </xf>
    <xf numFmtId="43" fontId="3" fillId="0" borderId="0" xfId="1" applyFont="1" applyFill="1" applyAlignment="1"/>
    <xf numFmtId="43" fontId="0" fillId="0" borderId="0" xfId="1" applyFont="1"/>
    <xf numFmtId="43" fontId="2" fillId="0" borderId="0" xfId="1" applyFont="1"/>
    <xf numFmtId="165" fontId="0" fillId="0" borderId="6" xfId="2" applyNumberFormat="1" applyFont="1" applyFill="1" applyBorder="1"/>
    <xf numFmtId="44" fontId="4" fillId="0" borderId="5" xfId="2" applyFont="1" applyFill="1" applyBorder="1"/>
    <xf numFmtId="44" fontId="4" fillId="0" borderId="0" xfId="2" applyFont="1" applyFill="1" applyBorder="1"/>
    <xf numFmtId="43" fontId="6" fillId="0" borderId="0" xfId="1" applyFont="1" applyAlignment="1">
      <alignment horizontal="center"/>
    </xf>
    <xf numFmtId="164" fontId="0" fillId="0" borderId="0" xfId="0" applyNumberFormat="1"/>
    <xf numFmtId="166" fontId="2" fillId="3" borderId="7" xfId="2" applyNumberFormat="1" applyFont="1" applyFill="1" applyBorder="1" applyAlignment="1">
      <alignment horizontal="right"/>
    </xf>
    <xf numFmtId="0" fontId="0" fillId="0" borderId="5" xfId="0" applyBorder="1"/>
    <xf numFmtId="0" fontId="0" fillId="0" borderId="0" xfId="0" applyBorder="1"/>
    <xf numFmtId="43" fontId="4" fillId="0" borderId="0" xfId="1" applyFont="1"/>
    <xf numFmtId="43" fontId="0" fillId="0" borderId="0" xfId="0" applyNumberFormat="1"/>
    <xf numFmtId="165" fontId="0" fillId="0" borderId="0" xfId="0" applyNumberFormat="1"/>
    <xf numFmtId="165" fontId="4" fillId="0" borderId="6" xfId="2" applyNumberFormat="1" applyFont="1" applyFill="1" applyBorder="1"/>
    <xf numFmtId="0" fontId="0" fillId="0" borderId="5" xfId="0" applyFill="1" applyBorder="1"/>
    <xf numFmtId="0" fontId="0" fillId="0" borderId="0" xfId="0" applyFill="1" applyBorder="1"/>
    <xf numFmtId="38" fontId="2" fillId="3" borderId="6" xfId="2" applyNumberFormat="1" applyFont="1" applyFill="1" applyBorder="1"/>
    <xf numFmtId="165" fontId="0" fillId="0" borderId="5" xfId="0" applyNumberFormat="1" applyBorder="1"/>
    <xf numFmtId="165" fontId="0" fillId="0" borderId="0" xfId="0" applyNumberFormat="1" applyBorder="1"/>
    <xf numFmtId="167" fontId="0" fillId="0" borderId="0" xfId="0" applyNumberFormat="1"/>
    <xf numFmtId="165" fontId="0" fillId="0" borderId="6" xfId="2" applyNumberFormat="1" applyFont="1" applyBorder="1"/>
    <xf numFmtId="0" fontId="7" fillId="0" borderId="0" xfId="0" applyFont="1" applyAlignment="1">
      <alignment horizontal="center" vertical="center"/>
    </xf>
    <xf numFmtId="43" fontId="7" fillId="0" borderId="0" xfId="1" applyFont="1"/>
    <xf numFmtId="0" fontId="7" fillId="0" borderId="0" xfId="0" applyFont="1"/>
    <xf numFmtId="165" fontId="2" fillId="3" borderId="6" xfId="2" applyNumberFormat="1" applyFont="1" applyFill="1" applyBorder="1"/>
    <xf numFmtId="168" fontId="0" fillId="0" borderId="0" xfId="0" applyNumberFormat="1"/>
    <xf numFmtId="164" fontId="0" fillId="0" borderId="0" xfId="0" applyNumberFormat="1" applyBorder="1"/>
    <xf numFmtId="0" fontId="0" fillId="0" borderId="0" xfId="0" applyAlignment="1"/>
    <xf numFmtId="164" fontId="0" fillId="0" borderId="0" xfId="0" applyNumberFormat="1" applyAlignment="1"/>
    <xf numFmtId="4" fontId="8" fillId="0" borderId="0" xfId="0" applyNumberFormat="1" applyFont="1"/>
    <xf numFmtId="0" fontId="9" fillId="0" borderId="0" xfId="0" applyFont="1" applyAlignment="1">
      <alignment readingOrder="2"/>
    </xf>
    <xf numFmtId="3" fontId="0" fillId="0" borderId="0" xfId="0" applyNumberFormat="1"/>
    <xf numFmtId="0" fontId="0" fillId="0" borderId="0" xfId="0" applyBorder="1" applyAlignment="1">
      <alignment horizontal="center"/>
    </xf>
    <xf numFmtId="0" fontId="9" fillId="0" borderId="2" xfId="0" applyFont="1" applyBorder="1" applyAlignment="1">
      <alignment horizontal="center" readingOrder="2"/>
    </xf>
    <xf numFmtId="0" fontId="9" fillId="0" borderId="0" xfId="0" applyFont="1" applyAlignment="1">
      <alignment horizontal="center" readingOrder="2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3" applyFont="1"/>
    <xf numFmtId="43" fontId="11" fillId="0" borderId="0" xfId="4" applyFont="1"/>
    <xf numFmtId="4" fontId="13" fillId="0" borderId="0" xfId="3" applyNumberFormat="1" applyFont="1"/>
    <xf numFmtId="167" fontId="11" fillId="0" borderId="0" xfId="3" applyNumberFormat="1" applyFont="1"/>
    <xf numFmtId="0" fontId="11" fillId="0" borderId="0" xfId="3" applyFont="1" applyBorder="1"/>
    <xf numFmtId="0" fontId="11" fillId="0" borderId="9" xfId="3" applyFont="1" applyBorder="1"/>
    <xf numFmtId="166" fontId="14" fillId="0" borderId="0" xfId="3" applyNumberFormat="1" applyFont="1"/>
    <xf numFmtId="166" fontId="11" fillId="0" borderId="0" xfId="3" applyNumberFormat="1" applyFont="1"/>
    <xf numFmtId="43" fontId="15" fillId="4" borderId="11" xfId="3" applyNumberFormat="1" applyFont="1" applyFill="1" applyBorder="1" applyAlignment="1">
      <alignment horizontal="right"/>
    </xf>
    <xf numFmtId="49" fontId="15" fillId="0" borderId="12" xfId="3" applyNumberFormat="1" applyFont="1" applyFill="1" applyBorder="1" applyAlignment="1">
      <alignment horizontal="center"/>
    </xf>
    <xf numFmtId="0" fontId="15" fillId="0" borderId="12" xfId="3" applyFont="1" applyBorder="1" applyAlignment="1">
      <alignment horizontal="center"/>
    </xf>
    <xf numFmtId="0" fontId="16" fillId="0" borderId="15" xfId="3" applyFont="1" applyBorder="1" applyAlignment="1">
      <alignment horizontal="center"/>
    </xf>
    <xf numFmtId="0" fontId="16" fillId="0" borderId="14" xfId="3" applyFont="1" applyBorder="1" applyAlignment="1">
      <alignment horizontal="center"/>
    </xf>
    <xf numFmtId="0" fontId="16" fillId="0" borderId="16" xfId="3" applyFont="1" applyBorder="1" applyAlignment="1">
      <alignment horizontal="center"/>
    </xf>
    <xf numFmtId="166" fontId="17" fillId="0" borderId="17" xfId="3" applyNumberFormat="1" applyFont="1" applyBorder="1" applyAlignment="1">
      <alignment horizontal="right"/>
    </xf>
    <xf numFmtId="49" fontId="15" fillId="0" borderId="18" xfId="3" applyNumberFormat="1" applyFont="1" applyFill="1" applyBorder="1" applyAlignment="1">
      <alignment horizontal="center"/>
    </xf>
    <xf numFmtId="49" fontId="15" fillId="0" borderId="5" xfId="3" applyNumberFormat="1" applyFont="1" applyFill="1" applyBorder="1" applyAlignment="1">
      <alignment horizontal="center"/>
    </xf>
    <xf numFmtId="0" fontId="15" fillId="0" borderId="5" xfId="3" applyFont="1" applyBorder="1" applyAlignment="1">
      <alignment horizontal="center"/>
    </xf>
    <xf numFmtId="0" fontId="16" fillId="0" borderId="18" xfId="3" applyFont="1" applyBorder="1" applyAlignment="1">
      <alignment horizontal="center"/>
    </xf>
    <xf numFmtId="0" fontId="16" fillId="0" borderId="4" xfId="3" applyFont="1" applyBorder="1" applyAlignment="1">
      <alignment horizontal="center"/>
    </xf>
    <xf numFmtId="0" fontId="16" fillId="0" borderId="19" xfId="3" applyFont="1" applyBorder="1" applyAlignment="1">
      <alignment horizontal="center"/>
    </xf>
    <xf numFmtId="166" fontId="17" fillId="0" borderId="17" xfId="5" applyNumberFormat="1" applyFont="1" applyFill="1" applyBorder="1" applyAlignment="1">
      <alignment horizontal="right"/>
    </xf>
    <xf numFmtId="49" fontId="15" fillId="0" borderId="18" xfId="5" applyNumberFormat="1" applyFont="1" applyFill="1" applyBorder="1" applyAlignment="1">
      <alignment horizontal="center"/>
    </xf>
    <xf numFmtId="49" fontId="15" fillId="0" borderId="5" xfId="5" applyNumberFormat="1" applyFont="1" applyFill="1" applyBorder="1" applyAlignment="1">
      <alignment horizontal="center"/>
    </xf>
    <xf numFmtId="0" fontId="16" fillId="0" borderId="18" xfId="3" applyFont="1" applyFill="1" applyBorder="1" applyAlignment="1">
      <alignment horizontal="center"/>
    </xf>
    <xf numFmtId="0" fontId="16" fillId="0" borderId="4" xfId="3" applyFont="1" applyFill="1" applyBorder="1" applyAlignment="1">
      <alignment horizontal="center"/>
    </xf>
    <xf numFmtId="0" fontId="16" fillId="0" borderId="19" xfId="3" applyFont="1" applyFill="1" applyBorder="1" applyAlignment="1">
      <alignment horizontal="center"/>
    </xf>
    <xf numFmtId="0" fontId="18" fillId="0" borderId="0" xfId="3" applyNumberFormat="1" applyFont="1" applyFill="1" applyAlignment="1">
      <alignment horizontal="right" vertical="top"/>
    </xf>
    <xf numFmtId="43" fontId="11" fillId="0" borderId="0" xfId="3" applyNumberFormat="1" applyFont="1"/>
    <xf numFmtId="166" fontId="17" fillId="0" borderId="17" xfId="4" applyNumberFormat="1" applyFont="1" applyFill="1" applyBorder="1" applyAlignment="1">
      <alignment horizontal="right"/>
    </xf>
    <xf numFmtId="49" fontId="15" fillId="0" borderId="18" xfId="4" applyNumberFormat="1" applyFont="1" applyFill="1" applyBorder="1" applyAlignment="1">
      <alignment horizontal="center"/>
    </xf>
    <xf numFmtId="49" fontId="15" fillId="0" borderId="5" xfId="4" applyNumberFormat="1" applyFont="1" applyFill="1" applyBorder="1" applyAlignment="1">
      <alignment horizontal="center"/>
    </xf>
    <xf numFmtId="0" fontId="15" fillId="0" borderId="5" xfId="3" applyFont="1" applyFill="1" applyBorder="1" applyAlignment="1">
      <alignment horizontal="center"/>
    </xf>
    <xf numFmtId="0" fontId="17" fillId="0" borderId="5" xfId="3" applyFont="1" applyFill="1" applyBorder="1" applyAlignment="1">
      <alignment horizontal="center"/>
    </xf>
    <xf numFmtId="0" fontId="17" fillId="0" borderId="0" xfId="3" applyFont="1" applyFill="1" applyBorder="1" applyAlignment="1">
      <alignment horizontal="center"/>
    </xf>
    <xf numFmtId="0" fontId="17" fillId="0" borderId="4" xfId="3" applyFont="1" applyFill="1" applyBorder="1" applyAlignment="1">
      <alignment horizontal="center"/>
    </xf>
    <xf numFmtId="166" fontId="17" fillId="0" borderId="17" xfId="4" applyNumberFormat="1" applyFont="1" applyBorder="1" applyAlignment="1">
      <alignment horizontal="right"/>
    </xf>
    <xf numFmtId="0" fontId="17" fillId="0" borderId="23" xfId="3" applyFont="1" applyBorder="1" applyAlignment="1">
      <alignment horizontal="center"/>
    </xf>
    <xf numFmtId="0" fontId="11" fillId="0" borderId="24" xfId="3" applyFont="1" applyBorder="1" applyAlignment="1">
      <alignment horizontal="center"/>
    </xf>
    <xf numFmtId="0" fontId="11" fillId="0" borderId="25" xfId="3" applyFont="1" applyBorder="1" applyAlignment="1">
      <alignment horizontal="center"/>
    </xf>
    <xf numFmtId="0" fontId="11" fillId="0" borderId="26" xfId="3" applyFont="1" applyBorder="1" applyAlignment="1">
      <alignment horizontal="center"/>
    </xf>
    <xf numFmtId="166" fontId="15" fillId="0" borderId="17" xfId="3" applyNumberFormat="1" applyFont="1" applyFill="1" applyBorder="1" applyAlignment="1">
      <alignment horizontal="right"/>
    </xf>
    <xf numFmtId="0" fontId="11" fillId="0" borderId="18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11" fillId="0" borderId="19" xfId="3" applyFont="1" applyBorder="1" applyAlignment="1">
      <alignment horizontal="center"/>
    </xf>
    <xf numFmtId="49" fontId="15" fillId="0" borderId="27" xfId="4" applyNumberFormat="1" applyFont="1" applyFill="1" applyBorder="1" applyAlignment="1">
      <alignment horizontal="center"/>
    </xf>
    <xf numFmtId="49" fontId="15" fillId="0" borderId="3" xfId="4" applyNumberFormat="1" applyFont="1" applyFill="1" applyBorder="1" applyAlignment="1">
      <alignment horizontal="center"/>
    </xf>
    <xf numFmtId="0" fontId="15" fillId="0" borderId="3" xfId="3" applyFont="1" applyBorder="1" applyAlignment="1">
      <alignment horizontal="center"/>
    </xf>
    <xf numFmtId="0" fontId="11" fillId="0" borderId="27" xfId="3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0" fontId="11" fillId="0" borderId="28" xfId="3" applyFont="1" applyBorder="1" applyAlignment="1">
      <alignment horizontal="center"/>
    </xf>
    <xf numFmtId="166" fontId="15" fillId="0" borderId="17" xfId="4" applyNumberFormat="1" applyFont="1" applyBorder="1" applyAlignment="1">
      <alignment horizontal="right"/>
    </xf>
    <xf numFmtId="49" fontId="15" fillId="0" borderId="6" xfId="4" applyNumberFormat="1" applyFont="1" applyFill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9" fillId="0" borderId="6" xfId="3" applyFont="1" applyBorder="1" applyAlignment="1">
      <alignment horizontal="center"/>
    </xf>
    <xf numFmtId="0" fontId="19" fillId="4" borderId="30" xfId="3" applyFont="1" applyFill="1" applyBorder="1" applyAlignment="1">
      <alignment horizontal="center"/>
    </xf>
    <xf numFmtId="0" fontId="19" fillId="4" borderId="31" xfId="3" applyFont="1" applyFill="1" applyBorder="1" applyAlignment="1">
      <alignment horizontal="center"/>
    </xf>
    <xf numFmtId="166" fontId="15" fillId="0" borderId="17" xfId="5" applyNumberFormat="1" applyFont="1" applyFill="1" applyBorder="1" applyAlignment="1">
      <alignment horizontal="right"/>
    </xf>
    <xf numFmtId="49" fontId="15" fillId="0" borderId="7" xfId="4" applyNumberFormat="1" applyFont="1" applyFill="1" applyBorder="1" applyAlignment="1">
      <alignment horizontal="center"/>
    </xf>
    <xf numFmtId="0" fontId="15" fillId="0" borderId="7" xfId="3" applyFont="1" applyFill="1" applyBorder="1" applyAlignment="1">
      <alignment horizontal="center"/>
    </xf>
    <xf numFmtId="169" fontId="18" fillId="0" borderId="17" xfId="6" applyNumberFormat="1" applyFont="1" applyFill="1" applyBorder="1" applyAlignment="1" applyProtection="1"/>
    <xf numFmtId="49" fontId="15" fillId="0" borderId="24" xfId="3" applyNumberFormat="1" applyFont="1" applyFill="1" applyBorder="1" applyAlignment="1">
      <alignment horizontal="center"/>
    </xf>
    <xf numFmtId="0" fontId="15" fillId="0" borderId="23" xfId="3" applyFont="1" applyBorder="1" applyAlignment="1">
      <alignment horizontal="left"/>
    </xf>
    <xf numFmtId="0" fontId="15" fillId="0" borderId="23" xfId="3" applyFont="1" applyBorder="1" applyAlignment="1">
      <alignment horizontal="center"/>
    </xf>
    <xf numFmtId="49" fontId="11" fillId="0" borderId="24" xfId="3" applyNumberFormat="1" applyFont="1" applyBorder="1" applyAlignment="1">
      <alignment horizontal="center"/>
    </xf>
    <xf numFmtId="0" fontId="19" fillId="0" borderId="18" xfId="3" applyFont="1" applyBorder="1" applyAlignment="1">
      <alignment horizontal="center"/>
    </xf>
    <xf numFmtId="0" fontId="19" fillId="0" borderId="4" xfId="3" applyFont="1" applyFill="1" applyBorder="1" applyAlignment="1">
      <alignment horizontal="center"/>
    </xf>
    <xf numFmtId="0" fontId="19" fillId="0" borderId="19" xfId="3" applyFont="1" applyFill="1" applyBorder="1" applyAlignment="1">
      <alignment horizontal="center"/>
    </xf>
    <xf numFmtId="49" fontId="15" fillId="0" borderId="6" xfId="5" applyNumberFormat="1" applyFont="1" applyFill="1" applyBorder="1" applyAlignment="1">
      <alignment horizontal="center"/>
    </xf>
    <xf numFmtId="166" fontId="17" fillId="0" borderId="17" xfId="3" applyNumberFormat="1" applyFont="1" applyFill="1" applyBorder="1" applyAlignment="1">
      <alignment horizontal="right"/>
    </xf>
    <xf numFmtId="166" fontId="11" fillId="0" borderId="17" xfId="7" applyNumberFormat="1" applyFont="1" applyFill="1" applyBorder="1" applyAlignment="1">
      <alignment horizontal="right"/>
    </xf>
    <xf numFmtId="49" fontId="15" fillId="0" borderId="33" xfId="3" applyNumberFormat="1" applyFont="1" applyFill="1" applyBorder="1" applyAlignment="1">
      <alignment horizontal="center"/>
    </xf>
    <xf numFmtId="0" fontId="15" fillId="0" borderId="34" xfId="3" applyFont="1" applyBorder="1" applyAlignment="1">
      <alignment horizontal="left"/>
    </xf>
    <xf numFmtId="0" fontId="15" fillId="0" borderId="34" xfId="3" applyFont="1" applyBorder="1" applyAlignment="1">
      <alignment horizontal="center"/>
    </xf>
    <xf numFmtId="0" fontId="11" fillId="0" borderId="33" xfId="3" applyFont="1" applyBorder="1" applyAlignment="1">
      <alignment horizontal="center"/>
    </xf>
    <xf numFmtId="0" fontId="11" fillId="0" borderId="36" xfId="3" applyFont="1" applyBorder="1" applyAlignment="1">
      <alignment horizontal="center"/>
    </xf>
    <xf numFmtId="0" fontId="11" fillId="0" borderId="37" xfId="3" applyFont="1" applyBorder="1" applyAlignment="1">
      <alignment horizontal="center"/>
    </xf>
    <xf numFmtId="169" fontId="11" fillId="0" borderId="17" xfId="6" applyNumberFormat="1" applyFont="1" applyFill="1" applyBorder="1" applyAlignment="1" applyProtection="1">
      <alignment vertical="center"/>
    </xf>
    <xf numFmtId="49" fontId="15" fillId="0" borderId="24" xfId="4" applyNumberFormat="1" applyFont="1" applyFill="1" applyBorder="1" applyAlignment="1">
      <alignment horizontal="center"/>
    </xf>
    <xf numFmtId="49" fontId="15" fillId="0" borderId="7" xfId="5" applyNumberFormat="1" applyFont="1" applyFill="1" applyBorder="1" applyAlignment="1">
      <alignment horizontal="center"/>
    </xf>
    <xf numFmtId="49" fontId="15" fillId="0" borderId="18" xfId="3" applyNumberFormat="1" applyFont="1" applyBorder="1" applyAlignment="1">
      <alignment horizontal="center"/>
    </xf>
    <xf numFmtId="49" fontId="15" fillId="0" borderId="5" xfId="3" applyNumberFormat="1" applyFont="1" applyBorder="1" applyAlignment="1">
      <alignment horizontal="center"/>
    </xf>
    <xf numFmtId="49" fontId="15" fillId="0" borderId="27" xfId="3" applyNumberFormat="1" applyFont="1" applyBorder="1" applyAlignment="1">
      <alignment horizontal="center"/>
    </xf>
    <xf numFmtId="49" fontId="15" fillId="0" borderId="3" xfId="3" applyNumberFormat="1" applyFont="1" applyBorder="1" applyAlignment="1">
      <alignment horizontal="center"/>
    </xf>
    <xf numFmtId="166" fontId="15" fillId="0" borderId="17" xfId="3" applyNumberFormat="1" applyFont="1" applyBorder="1" applyAlignment="1"/>
    <xf numFmtId="49" fontId="15" fillId="0" borderId="3" xfId="5" applyNumberFormat="1" applyFont="1" applyBorder="1" applyAlignment="1">
      <alignment horizontal="center"/>
    </xf>
    <xf numFmtId="0" fontId="21" fillId="0" borderId="6" xfId="3" applyFont="1" applyFill="1" applyBorder="1" applyAlignment="1"/>
    <xf numFmtId="0" fontId="21" fillId="4" borderId="6" xfId="3" applyFont="1" applyFill="1" applyBorder="1" applyAlignment="1">
      <alignment horizontal="center"/>
    </xf>
    <xf numFmtId="0" fontId="21" fillId="4" borderId="4" xfId="3" applyFont="1" applyFill="1" applyBorder="1" applyAlignment="1">
      <alignment horizontal="center"/>
    </xf>
    <xf numFmtId="0" fontId="21" fillId="4" borderId="19" xfId="3" applyFont="1" applyFill="1" applyBorder="1" applyAlignment="1">
      <alignment horizontal="center"/>
    </xf>
    <xf numFmtId="0" fontId="21" fillId="4" borderId="30" xfId="3" applyFont="1" applyFill="1" applyBorder="1" applyAlignment="1">
      <alignment horizontal="center" vertical="center" textRotation="90"/>
    </xf>
    <xf numFmtId="0" fontId="21" fillId="4" borderId="31" xfId="3" applyFont="1" applyFill="1" applyBorder="1" applyAlignment="1">
      <alignment horizontal="center" vertical="center" textRotation="90"/>
    </xf>
    <xf numFmtId="43" fontId="2" fillId="0" borderId="6" xfId="2" applyNumberFormat="1" applyFont="1" applyBorder="1"/>
    <xf numFmtId="0" fontId="10" fillId="0" borderId="0" xfId="3"/>
    <xf numFmtId="43" fontId="0" fillId="0" borderId="0" xfId="4" applyFont="1" applyFill="1"/>
    <xf numFmtId="0" fontId="4" fillId="0" borderId="0" xfId="3" applyFont="1"/>
    <xf numFmtId="43" fontId="4" fillId="0" borderId="0" xfId="4" applyFont="1" applyFill="1"/>
    <xf numFmtId="43" fontId="10" fillId="0" borderId="0" xfId="3" applyNumberFormat="1"/>
    <xf numFmtId="43" fontId="24" fillId="0" borderId="49" xfId="4" applyFont="1" applyFill="1" applyBorder="1" applyAlignment="1">
      <alignment horizontal="center"/>
    </xf>
    <xf numFmtId="0" fontId="19" fillId="0" borderId="29" xfId="3" applyFont="1" applyFill="1" applyBorder="1" applyAlignment="1">
      <alignment horizontal="center"/>
    </xf>
    <xf numFmtId="0" fontId="19" fillId="5" borderId="6" xfId="3" applyFont="1" applyFill="1" applyBorder="1" applyAlignment="1">
      <alignment horizontal="center"/>
    </xf>
    <xf numFmtId="0" fontId="11" fillId="0" borderId="38" xfId="3" applyFont="1" applyBorder="1" applyAlignment="1">
      <alignment horizontal="center"/>
    </xf>
    <xf numFmtId="0" fontId="11" fillId="0" borderId="8" xfId="3" applyFont="1" applyBorder="1"/>
    <xf numFmtId="43" fontId="11" fillId="0" borderId="27" xfId="4" applyFont="1" applyFill="1" applyBorder="1" applyAlignment="1">
      <alignment horizontal="right" vertical="center"/>
    </xf>
    <xf numFmtId="0" fontId="11" fillId="0" borderId="5" xfId="3" applyFont="1" applyBorder="1" applyAlignment="1">
      <alignment horizontal="center"/>
    </xf>
    <xf numFmtId="0" fontId="19" fillId="0" borderId="18" xfId="3" applyFont="1" applyBorder="1"/>
    <xf numFmtId="0" fontId="11" fillId="0" borderId="18" xfId="3" applyFont="1" applyFill="1" applyBorder="1" applyAlignment="1">
      <alignment horizontal="center"/>
    </xf>
    <xf numFmtId="0" fontId="19" fillId="0" borderId="4" xfId="3" applyFont="1" applyBorder="1" applyAlignment="1">
      <alignment horizontal="left"/>
    </xf>
    <xf numFmtId="43" fontId="19" fillId="0" borderId="27" xfId="4" applyFont="1" applyFill="1" applyBorder="1" applyAlignment="1">
      <alignment horizontal="right" vertical="center"/>
    </xf>
    <xf numFmtId="0" fontId="11" fillId="0" borderId="6" xfId="3" applyFont="1" applyBorder="1" applyAlignment="1">
      <alignment horizontal="center"/>
    </xf>
    <xf numFmtId="0" fontId="11" fillId="0" borderId="30" xfId="3" applyFont="1" applyBorder="1" applyAlignment="1">
      <alignment horizontal="center"/>
    </xf>
    <xf numFmtId="0" fontId="19" fillId="0" borderId="30" xfId="3" applyFont="1" applyBorder="1" applyAlignment="1">
      <alignment horizontal="center"/>
    </xf>
    <xf numFmtId="0" fontId="25" fillId="6" borderId="6" xfId="3" applyFont="1" applyFill="1" applyBorder="1" applyAlignment="1">
      <alignment horizontal="center"/>
    </xf>
    <xf numFmtId="0" fontId="11" fillId="0" borderId="4" xfId="3" applyFont="1" applyBorder="1" applyAlignment="1">
      <alignment horizontal="left"/>
    </xf>
    <xf numFmtId="0" fontId="25" fillId="0" borderId="18" xfId="3" applyFont="1" applyFill="1" applyBorder="1" applyAlignment="1">
      <alignment horizontal="center"/>
    </xf>
    <xf numFmtId="0" fontId="26" fillId="0" borderId="0" xfId="3" applyFont="1" applyFill="1" applyBorder="1" applyAlignment="1">
      <alignment wrapText="1"/>
    </xf>
    <xf numFmtId="0" fontId="11" fillId="0" borderId="4" xfId="3" applyFont="1" applyBorder="1"/>
    <xf numFmtId="0" fontId="19" fillId="0" borderId="4" xfId="3" applyFont="1" applyBorder="1"/>
    <xf numFmtId="0" fontId="11" fillId="0" borderId="18" xfId="3" applyFont="1" applyBorder="1"/>
    <xf numFmtId="0" fontId="10" fillId="0" borderId="0" xfId="3" applyFill="1" applyBorder="1" applyAlignment="1">
      <alignment wrapText="1"/>
    </xf>
    <xf numFmtId="0" fontId="11" fillId="0" borderId="18" xfId="3" applyFont="1" applyBorder="1" applyAlignment="1">
      <alignment horizontal="left"/>
    </xf>
    <xf numFmtId="0" fontId="11" fillId="0" borderId="0" xfId="3" applyFont="1" applyBorder="1" applyAlignment="1">
      <alignment horizontal="center"/>
    </xf>
    <xf numFmtId="0" fontId="19" fillId="0" borderId="4" xfId="3" applyFont="1" applyFill="1" applyBorder="1" applyAlignment="1">
      <alignment horizontal="left"/>
    </xf>
    <xf numFmtId="0" fontId="11" fillId="0" borderId="0" xfId="3" applyFont="1" applyFill="1" applyBorder="1" applyAlignment="1">
      <alignment wrapText="1"/>
    </xf>
    <xf numFmtId="0" fontId="11" fillId="0" borderId="0" xfId="3" applyFont="1" applyBorder="1" applyAlignment="1">
      <alignment horizontal="left"/>
    </xf>
    <xf numFmtId="0" fontId="11" fillId="0" borderId="4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center"/>
    </xf>
    <xf numFmtId="0" fontId="11" fillId="0" borderId="18" xfId="3" applyFont="1" applyFill="1" applyBorder="1" applyAlignment="1">
      <alignment horizontal="left"/>
    </xf>
    <xf numFmtId="43" fontId="19" fillId="0" borderId="6" xfId="4" applyFont="1" applyFill="1" applyBorder="1" applyAlignment="1">
      <alignment horizontal="right"/>
    </xf>
    <xf numFmtId="0" fontId="19" fillId="0" borderId="5" xfId="3" applyFont="1" applyBorder="1" applyAlignment="1">
      <alignment horizontal="center"/>
    </xf>
    <xf numFmtId="0" fontId="27" fillId="0" borderId="5" xfId="3" applyFont="1" applyFill="1" applyBorder="1" applyAlignment="1">
      <alignment horizontal="center"/>
    </xf>
    <xf numFmtId="0" fontId="11" fillId="0" borderId="4" xfId="3" applyFont="1" applyBorder="1" applyAlignment="1"/>
    <xf numFmtId="0" fontId="19" fillId="0" borderId="27" xfId="3" applyFont="1" applyFill="1" applyBorder="1" applyAlignment="1">
      <alignment horizontal="left"/>
    </xf>
    <xf numFmtId="0" fontId="28" fillId="0" borderId="18" xfId="3" applyFont="1" applyFill="1" applyBorder="1" applyAlignment="1">
      <alignment horizontal="center"/>
    </xf>
    <xf numFmtId="0" fontId="19" fillId="0" borderId="6" xfId="3" applyFont="1" applyBorder="1" applyAlignment="1">
      <alignment horizontal="center" vertical="center" wrapText="1"/>
    </xf>
    <xf numFmtId="43" fontId="16" fillId="0" borderId="0" xfId="4" applyFont="1" applyFill="1" applyBorder="1" applyAlignment="1"/>
    <xf numFmtId="0" fontId="16" fillId="0" borderId="0" xfId="3" applyFont="1" applyBorder="1" applyAlignment="1"/>
    <xf numFmtId="43" fontId="11" fillId="0" borderId="0" xfId="4" applyFont="1" applyFill="1"/>
    <xf numFmtId="43" fontId="16" fillId="0" borderId="0" xfId="4" applyFont="1" applyFill="1" applyBorder="1" applyAlignment="1">
      <alignment horizontal="right"/>
    </xf>
    <xf numFmtId="0" fontId="16" fillId="0" borderId="0" xfId="3" applyFont="1" applyFill="1" applyBorder="1" applyAlignment="1">
      <alignment horizontal="center"/>
    </xf>
    <xf numFmtId="0" fontId="16" fillId="0" borderId="0" xfId="3" applyFont="1" applyFill="1" applyBorder="1" applyAlignment="1">
      <alignment horizontal="left"/>
    </xf>
    <xf numFmtId="0" fontId="16" fillId="0" borderId="0" xfId="3" applyFont="1" applyFill="1" applyBorder="1" applyAlignment="1"/>
    <xf numFmtId="43" fontId="21" fillId="0" borderId="0" xfId="4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9" fillId="0" borderId="0" xfId="3" applyFont="1" applyFill="1" applyBorder="1" applyAlignment="1">
      <alignment horizontal="center"/>
    </xf>
    <xf numFmtId="17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43" fontId="0" fillId="0" borderId="0" xfId="1" applyFont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2" xfId="0" applyFont="1" applyBorder="1" applyAlignment="1">
      <alignment horizontal="center" readingOrder="2"/>
    </xf>
    <xf numFmtId="0" fontId="9" fillId="0" borderId="0" xfId="0" applyFont="1" applyAlignment="1">
      <alignment horizontal="center" readingOrder="2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6" fillId="0" borderId="19" xfId="3" applyFont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16" fillId="0" borderId="47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0" xfId="3" applyFont="1" applyBorder="1" applyAlignment="1">
      <alignment horizontal="center" vertical="center"/>
    </xf>
    <xf numFmtId="0" fontId="16" fillId="0" borderId="47" xfId="3" applyFont="1" applyBorder="1" applyAlignment="1">
      <alignment horizontal="center" vertical="center"/>
    </xf>
    <xf numFmtId="0" fontId="16" fillId="0" borderId="16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 wrapText="1"/>
    </xf>
    <xf numFmtId="0" fontId="21" fillId="0" borderId="43" xfId="3" applyFont="1" applyBorder="1" applyAlignment="1">
      <alignment horizontal="center" vertical="center" wrapText="1"/>
    </xf>
    <xf numFmtId="0" fontId="21" fillId="0" borderId="42" xfId="3" applyFont="1" applyBorder="1" applyAlignment="1">
      <alignment horizontal="center" vertical="center" wrapText="1"/>
    </xf>
    <xf numFmtId="0" fontId="21" fillId="0" borderId="19" xfId="3" applyFont="1" applyBorder="1" applyAlignment="1">
      <alignment horizontal="center" vertical="center" wrapText="1"/>
    </xf>
    <xf numFmtId="0" fontId="21" fillId="0" borderId="0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0" fontId="21" fillId="0" borderId="39" xfId="3" applyFont="1" applyBorder="1" applyAlignment="1">
      <alignment horizontal="center" vertical="center" wrapText="1"/>
    </xf>
    <xf numFmtId="0" fontId="21" fillId="0" borderId="9" xfId="3" applyFont="1" applyBorder="1" applyAlignment="1">
      <alignment horizontal="center" vertical="center" wrapText="1"/>
    </xf>
    <xf numFmtId="0" fontId="21" fillId="0" borderId="10" xfId="3" applyFont="1" applyBorder="1" applyAlignment="1">
      <alignment horizontal="center" vertical="center" wrapText="1"/>
    </xf>
    <xf numFmtId="0" fontId="21" fillId="0" borderId="44" xfId="3" applyFont="1" applyBorder="1" applyAlignment="1">
      <alignment horizontal="center" vertical="center" wrapText="1"/>
    </xf>
    <xf numFmtId="0" fontId="21" fillId="0" borderId="4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16" fillId="4" borderId="41" xfId="3" applyFont="1" applyFill="1" applyBorder="1" applyAlignment="1">
      <alignment horizontal="center" vertical="center" textRotation="90"/>
    </xf>
    <xf numFmtId="0" fontId="16" fillId="4" borderId="18" xfId="3" applyFont="1" applyFill="1" applyBorder="1" applyAlignment="1">
      <alignment vertical="center" textRotation="90"/>
    </xf>
    <xf numFmtId="0" fontId="16" fillId="4" borderId="38" xfId="3" applyFont="1" applyFill="1" applyBorder="1" applyAlignment="1">
      <alignment vertical="center" textRotation="90"/>
    </xf>
    <xf numFmtId="0" fontId="16" fillId="4" borderId="41" xfId="3" applyFont="1" applyFill="1" applyBorder="1" applyAlignment="1">
      <alignment horizontal="center" vertical="center" textRotation="90" wrapText="1"/>
    </xf>
    <xf numFmtId="0" fontId="11" fillId="4" borderId="18" xfId="3" applyFont="1" applyFill="1" applyBorder="1"/>
    <xf numFmtId="0" fontId="11" fillId="4" borderId="38" xfId="3" applyFont="1" applyFill="1" applyBorder="1"/>
    <xf numFmtId="0" fontId="16" fillId="4" borderId="18" xfId="3" applyFont="1" applyFill="1" applyBorder="1" applyAlignment="1">
      <alignment vertical="center" textRotation="90" wrapText="1"/>
    </xf>
    <xf numFmtId="0" fontId="16" fillId="4" borderId="38" xfId="3" applyFont="1" applyFill="1" applyBorder="1" applyAlignment="1">
      <alignment vertical="center" textRotation="90" wrapText="1"/>
    </xf>
    <xf numFmtId="0" fontId="21" fillId="0" borderId="40" xfId="3" applyFont="1" applyBorder="1" applyAlignment="1">
      <alignment horizontal="center" vertical="center"/>
    </xf>
    <xf numFmtId="0" fontId="21" fillId="0" borderId="17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/>
    </xf>
    <xf numFmtId="0" fontId="15" fillId="0" borderId="2" xfId="3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0" fontId="15" fillId="0" borderId="30" xfId="3" applyFont="1" applyBorder="1" applyAlignment="1">
      <alignment horizontal="left" wrapText="1"/>
    </xf>
    <xf numFmtId="0" fontId="15" fillId="0" borderId="29" xfId="3" applyFont="1" applyBorder="1" applyAlignment="1">
      <alignment horizontal="left" wrapText="1"/>
    </xf>
    <xf numFmtId="0" fontId="15" fillId="0" borderId="7" xfId="3" applyFont="1" applyBorder="1" applyAlignment="1">
      <alignment horizontal="left" wrapText="1"/>
    </xf>
    <xf numFmtId="0" fontId="17" fillId="0" borderId="1" xfId="3" applyFont="1" applyBorder="1" applyAlignment="1">
      <alignment horizontal="center"/>
    </xf>
    <xf numFmtId="0" fontId="17" fillId="0" borderId="2" xfId="3" applyFont="1" applyBorder="1" applyAlignment="1">
      <alignment horizontal="center"/>
    </xf>
    <xf numFmtId="0" fontId="17" fillId="0" borderId="3" xfId="3" applyFont="1" applyBorder="1" applyAlignment="1">
      <alignment horizontal="center"/>
    </xf>
    <xf numFmtId="0" fontId="17" fillId="0" borderId="4" xfId="3" applyFont="1" applyBorder="1" applyAlignment="1">
      <alignment horizontal="center"/>
    </xf>
    <xf numFmtId="0" fontId="17" fillId="0" borderId="0" xfId="3" applyFont="1" applyBorder="1" applyAlignment="1">
      <alignment horizontal="center"/>
    </xf>
    <xf numFmtId="0" fontId="17" fillId="0" borderId="5" xfId="3" applyFont="1" applyBorder="1" applyAlignment="1">
      <alignment horizontal="center"/>
    </xf>
    <xf numFmtId="0" fontId="17" fillId="0" borderId="25" xfId="3" applyFont="1" applyBorder="1" applyAlignment="1">
      <alignment horizontal="left"/>
    </xf>
    <xf numFmtId="0" fontId="17" fillId="0" borderId="32" xfId="3" applyFont="1" applyBorder="1" applyAlignment="1">
      <alignment horizontal="left"/>
    </xf>
    <xf numFmtId="0" fontId="17" fillId="0" borderId="23" xfId="3" applyFont="1" applyBorder="1" applyAlignment="1">
      <alignment horizontal="left"/>
    </xf>
    <xf numFmtId="0" fontId="17" fillId="0" borderId="22" xfId="3" applyFont="1" applyBorder="1" applyAlignment="1">
      <alignment horizontal="center"/>
    </xf>
    <xf numFmtId="0" fontId="17" fillId="0" borderId="21" xfId="3" applyFont="1" applyBorder="1" applyAlignment="1">
      <alignment horizontal="center"/>
    </xf>
    <xf numFmtId="0" fontId="17" fillId="0" borderId="20" xfId="3" applyFont="1" applyBorder="1" applyAlignment="1">
      <alignment horizontal="center"/>
    </xf>
    <xf numFmtId="0" fontId="15" fillId="0" borderId="30" xfId="3" applyFont="1" applyBorder="1" applyAlignment="1">
      <alignment horizontal="left"/>
    </xf>
    <xf numFmtId="0" fontId="15" fillId="0" borderId="29" xfId="3" applyFont="1" applyBorder="1" applyAlignment="1">
      <alignment horizontal="left"/>
    </xf>
    <xf numFmtId="0" fontId="15" fillId="0" borderId="7" xfId="3" applyFont="1" applyBorder="1" applyAlignment="1">
      <alignment horizontal="left"/>
    </xf>
    <xf numFmtId="0" fontId="17" fillId="0" borderId="25" xfId="3" applyFont="1" applyBorder="1" applyAlignment="1">
      <alignment horizontal="left" wrapText="1"/>
    </xf>
    <xf numFmtId="0" fontId="17" fillId="0" borderId="32" xfId="3" applyFont="1" applyBorder="1" applyAlignment="1">
      <alignment horizontal="left" wrapText="1"/>
    </xf>
    <xf numFmtId="0" fontId="17" fillId="0" borderId="23" xfId="3" applyFont="1" applyBorder="1" applyAlignment="1">
      <alignment horizontal="left" wrapText="1"/>
    </xf>
    <xf numFmtId="0" fontId="17" fillId="0" borderId="36" xfId="3" applyFont="1" applyBorder="1" applyAlignment="1">
      <alignment horizontal="left" wrapText="1"/>
    </xf>
    <xf numFmtId="0" fontId="17" fillId="0" borderId="35" xfId="3" applyFont="1" applyBorder="1" applyAlignment="1">
      <alignment horizontal="left" wrapText="1"/>
    </xf>
    <xf numFmtId="0" fontId="17" fillId="0" borderId="34" xfId="3" applyFont="1" applyBorder="1" applyAlignment="1">
      <alignment horizontal="left" wrapText="1"/>
    </xf>
    <xf numFmtId="0" fontId="15" fillId="0" borderId="4" xfId="3" applyFont="1" applyBorder="1" applyAlignment="1">
      <alignment horizontal="center"/>
    </xf>
    <xf numFmtId="0" fontId="15" fillId="0" borderId="0" xfId="3" applyFont="1" applyBorder="1" applyAlignment="1">
      <alignment horizontal="center"/>
    </xf>
    <xf numFmtId="0" fontId="15" fillId="0" borderId="5" xfId="3" applyFont="1" applyBorder="1" applyAlignment="1">
      <alignment horizontal="center"/>
    </xf>
    <xf numFmtId="0" fontId="17" fillId="0" borderId="22" xfId="3" applyFont="1" applyFill="1" applyBorder="1" applyAlignment="1">
      <alignment horizontal="center"/>
    </xf>
    <xf numFmtId="0" fontId="17" fillId="0" borderId="21" xfId="3" applyFont="1" applyFill="1" applyBorder="1" applyAlignment="1">
      <alignment horizontal="center"/>
    </xf>
    <xf numFmtId="0" fontId="17" fillId="0" borderId="20" xfId="3" applyFont="1" applyFill="1" applyBorder="1" applyAlignment="1">
      <alignment horizontal="center"/>
    </xf>
    <xf numFmtId="0" fontId="18" fillId="0" borderId="0" xfId="3" applyNumberFormat="1" applyFont="1" applyFill="1" applyAlignment="1">
      <alignment horizontal="right" vertical="top"/>
    </xf>
    <xf numFmtId="0" fontId="15" fillId="0" borderId="30" xfId="3" applyFont="1" applyFill="1" applyBorder="1" applyAlignment="1">
      <alignment horizontal="center"/>
    </xf>
    <xf numFmtId="0" fontId="15" fillId="0" borderId="29" xfId="3" applyFont="1" applyFill="1" applyBorder="1" applyAlignment="1">
      <alignment horizontal="center"/>
    </xf>
    <xf numFmtId="0" fontId="15" fillId="0" borderId="7" xfId="3" applyFont="1" applyFill="1" applyBorder="1" applyAlignment="1">
      <alignment horizontal="center"/>
    </xf>
    <xf numFmtId="0" fontId="15" fillId="0" borderId="30" xfId="3" applyFont="1" applyBorder="1" applyAlignment="1">
      <alignment horizontal="center"/>
    </xf>
    <xf numFmtId="0" fontId="15" fillId="0" borderId="29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7" fillId="0" borderId="4" xfId="3" applyFont="1" applyBorder="1" applyAlignment="1">
      <alignment horizontal="left"/>
    </xf>
    <xf numFmtId="0" fontId="17" fillId="0" borderId="0" xfId="3" applyFont="1" applyBorder="1" applyAlignment="1">
      <alignment horizontal="left"/>
    </xf>
    <xf numFmtId="0" fontId="17" fillId="0" borderId="5" xfId="3" applyFont="1" applyBorder="1" applyAlignment="1">
      <alignment horizontal="left"/>
    </xf>
    <xf numFmtId="0" fontId="12" fillId="0" borderId="0" xfId="3" applyFont="1" applyAlignment="1">
      <alignment horizontal="center" vertical="center" readingOrder="2"/>
    </xf>
    <xf numFmtId="0" fontId="12" fillId="0" borderId="0" xfId="3" applyFont="1" applyAlignment="1">
      <alignment horizontal="center" readingOrder="2"/>
    </xf>
    <xf numFmtId="0" fontId="15" fillId="4" borderId="14" xfId="3" applyFont="1" applyFill="1" applyBorder="1" applyAlignment="1">
      <alignment horizontal="center"/>
    </xf>
    <xf numFmtId="0" fontId="15" fillId="4" borderId="13" xfId="3" applyFont="1" applyFill="1" applyBorder="1" applyAlignment="1">
      <alignment horizontal="center"/>
    </xf>
    <xf numFmtId="0" fontId="15" fillId="4" borderId="12" xfId="3" applyFont="1" applyFill="1" applyBorder="1" applyAlignment="1">
      <alignment horizontal="center"/>
    </xf>
    <xf numFmtId="0" fontId="12" fillId="0" borderId="2" xfId="3" applyFont="1" applyBorder="1" applyAlignment="1">
      <alignment horizontal="center" readingOrder="2"/>
    </xf>
    <xf numFmtId="0" fontId="16" fillId="0" borderId="0" xfId="3" applyFont="1" applyFill="1" applyBorder="1" applyAlignment="1">
      <alignment horizontal="left"/>
    </xf>
    <xf numFmtId="0" fontId="16" fillId="0" borderId="0" xfId="3" applyFont="1" applyFill="1" applyBorder="1" applyAlignment="1">
      <alignment horizontal="center"/>
    </xf>
    <xf numFmtId="49" fontId="16" fillId="0" borderId="0" xfId="3" applyNumberFormat="1" applyFont="1" applyFill="1" applyBorder="1" applyAlignment="1">
      <alignment horizontal="center"/>
    </xf>
    <xf numFmtId="0" fontId="16" fillId="0" borderId="0" xfId="3" applyFont="1" applyAlignment="1">
      <alignment horizontal="left"/>
    </xf>
    <xf numFmtId="0" fontId="16" fillId="0" borderId="0" xfId="3" applyFont="1" applyBorder="1" applyAlignment="1">
      <alignment horizontal="left"/>
    </xf>
    <xf numFmtId="0" fontId="19" fillId="0" borderId="27" xfId="3" applyFont="1" applyFill="1" applyBorder="1" applyAlignment="1">
      <alignment horizontal="center" vertical="center" textRotation="90"/>
    </xf>
    <xf numFmtId="0" fontId="19" fillId="0" borderId="18" xfId="3" applyFont="1" applyFill="1" applyBorder="1" applyAlignment="1">
      <alignment horizontal="center" vertical="center" textRotation="90"/>
    </xf>
    <xf numFmtId="0" fontId="19" fillId="0" borderId="38" xfId="3" applyFont="1" applyFill="1" applyBorder="1" applyAlignment="1">
      <alignment horizontal="center" vertical="center" textRotation="90"/>
    </xf>
    <xf numFmtId="0" fontId="19" fillId="0" borderId="27" xfId="3" applyFont="1" applyFill="1" applyBorder="1" applyAlignment="1">
      <alignment horizontal="center" vertical="center" textRotation="90" wrapText="1"/>
    </xf>
    <xf numFmtId="0" fontId="19" fillId="0" borderId="18" xfId="3" applyFont="1" applyFill="1" applyBorder="1" applyAlignment="1">
      <alignment horizontal="center" vertical="center" textRotation="90" wrapText="1"/>
    </xf>
    <xf numFmtId="0" fontId="19" fillId="0" borderId="38" xfId="3" applyFont="1" applyFill="1" applyBorder="1" applyAlignment="1">
      <alignment horizontal="center" vertical="center" textRotation="90" wrapText="1"/>
    </xf>
    <xf numFmtId="0" fontId="23" fillId="0" borderId="0" xfId="3" applyFont="1" applyBorder="1" applyAlignment="1">
      <alignment horizontal="center"/>
    </xf>
    <xf numFmtId="0" fontId="22" fillId="0" borderId="0" xfId="3" applyFont="1" applyAlignment="1">
      <alignment horizontal="center"/>
    </xf>
    <xf numFmtId="0" fontId="11" fillId="0" borderId="30" xfId="3" applyFont="1" applyBorder="1" applyAlignment="1">
      <alignment horizontal="center"/>
    </xf>
    <xf numFmtId="0" fontId="11" fillId="0" borderId="29" xfId="3" applyFont="1" applyBorder="1" applyAlignment="1">
      <alignment horizontal="center"/>
    </xf>
    <xf numFmtId="0" fontId="11" fillId="0" borderId="7" xfId="3" applyFont="1" applyBorder="1" applyAlignment="1">
      <alignment horizontal="center"/>
    </xf>
    <xf numFmtId="0" fontId="11" fillId="0" borderId="29" xfId="3" applyFont="1" applyFill="1" applyBorder="1" applyAlignment="1">
      <alignment horizontal="center"/>
    </xf>
    <xf numFmtId="0" fontId="23" fillId="0" borderId="2" xfId="3" applyFont="1" applyBorder="1" applyAlignment="1">
      <alignment horizontal="center"/>
    </xf>
    <xf numFmtId="0" fontId="22" fillId="0" borderId="2" xfId="3" applyFont="1" applyBorder="1" applyAlignment="1">
      <alignment horizontal="center"/>
    </xf>
    <xf numFmtId="43" fontId="19" fillId="0" borderId="27" xfId="4" applyFont="1" applyFill="1" applyBorder="1" applyAlignment="1">
      <alignment horizontal="center" vertical="center" wrapText="1"/>
    </xf>
    <xf numFmtId="43" fontId="19" fillId="0" borderId="18" xfId="4" applyFont="1" applyFill="1" applyBorder="1" applyAlignment="1">
      <alignment horizontal="center" vertical="center" wrapText="1"/>
    </xf>
    <xf numFmtId="43" fontId="19" fillId="0" borderId="38" xfId="4" applyFont="1" applyFill="1" applyBorder="1" applyAlignment="1">
      <alignment horizontal="center" vertical="center" wrapText="1"/>
    </xf>
    <xf numFmtId="0" fontId="25" fillId="0" borderId="27" xfId="3" applyFont="1" applyBorder="1" applyAlignment="1">
      <alignment horizontal="center" vertical="center" wrapText="1"/>
    </xf>
    <xf numFmtId="0" fontId="25" fillId="0" borderId="38" xfId="3" applyFont="1" applyBorder="1" applyAlignment="1">
      <alignment horizontal="center" vertical="center" wrapText="1"/>
    </xf>
  </cellXfs>
  <cellStyles count="8">
    <cellStyle name="Comma_EJECUCION PRESUPUESTARIA JUAN AQUINO.xlsx 2014-1 2" xfId="6"/>
    <cellStyle name="Millares" xfId="1" builtinId="3"/>
    <cellStyle name="Millares 2" xfId="4"/>
    <cellStyle name="Millares 3" xfId="7"/>
    <cellStyle name="Moneda" xfId="2" builtinId="4"/>
    <cellStyle name="Moneda 2" xfId="5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0</xdr:rowOff>
    </xdr:from>
    <xdr:ext cx="1206954" cy="669471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0"/>
          <a:ext cx="1206954" cy="669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3/PRESUPUESTO%20APROBADO%20Y%20EJECUCION%20MENSUA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3"/>
      <sheetName val="Ejecución Presupuesto UAI"/>
      <sheetName val="Detalle Ejecucion Presupuesto "/>
      <sheetName val="Cuadre con CONTABILIDAD"/>
      <sheetName val="Hoja2"/>
      <sheetName val="ENERO 2022 CONTABILIDAD"/>
    </sheetNames>
    <sheetDataSet>
      <sheetData sheetId="0"/>
      <sheetData sheetId="1"/>
      <sheetData sheetId="2">
        <row r="2">
          <cell r="E2">
            <v>78866507.370000005</v>
          </cell>
        </row>
        <row r="3">
          <cell r="E3">
            <v>35466222.630000003</v>
          </cell>
        </row>
        <row r="4">
          <cell r="E4">
            <v>26313589.100000001</v>
          </cell>
        </row>
        <row r="5">
          <cell r="E5">
            <v>5638152.1900000004</v>
          </cell>
        </row>
        <row r="6">
          <cell r="E6">
            <v>5600</v>
          </cell>
        </row>
        <row r="8">
          <cell r="E8">
            <v>317697.17</v>
          </cell>
        </row>
        <row r="9">
          <cell r="E9">
            <v>3191184.17</v>
          </cell>
        </row>
        <row r="10">
          <cell r="E10"/>
        </row>
        <row r="11">
          <cell r="E11"/>
        </row>
        <row r="12">
          <cell r="E12">
            <v>7775253.29</v>
          </cell>
        </row>
        <row r="13">
          <cell r="E13"/>
        </row>
        <row r="14">
          <cell r="E14">
            <v>810900</v>
          </cell>
        </row>
        <row r="15">
          <cell r="E15">
            <v>2488436.42</v>
          </cell>
        </row>
        <row r="16">
          <cell r="E16"/>
        </row>
        <row r="17">
          <cell r="E17">
            <v>4475916.87</v>
          </cell>
        </row>
        <row r="21">
          <cell r="E21">
            <v>0</v>
          </cell>
        </row>
        <row r="22">
          <cell r="E22"/>
        </row>
        <row r="23">
          <cell r="E23"/>
        </row>
        <row r="24">
          <cell r="E24">
            <v>30085500</v>
          </cell>
        </row>
        <row r="25">
          <cell r="E25">
            <v>30085500</v>
          </cell>
        </row>
        <row r="26">
          <cell r="E26"/>
        </row>
        <row r="27">
          <cell r="E27"/>
        </row>
        <row r="28">
          <cell r="E28"/>
        </row>
        <row r="29">
          <cell r="E29">
            <v>5539531.4500000002</v>
          </cell>
        </row>
        <row r="30">
          <cell r="E30">
            <v>2577065.2000000002</v>
          </cell>
        </row>
        <row r="31">
          <cell r="E31">
            <v>2596321.61</v>
          </cell>
        </row>
        <row r="32">
          <cell r="E32">
            <v>366144.64</v>
          </cell>
        </row>
        <row r="33">
          <cell r="E33">
            <v>5260932.08</v>
          </cell>
        </row>
        <row r="34">
          <cell r="E34">
            <v>623403.17999999993</v>
          </cell>
        </row>
        <row r="35">
          <cell r="E35">
            <v>2268.27</v>
          </cell>
        </row>
        <row r="36">
          <cell r="E36">
            <v>202423.89</v>
          </cell>
        </row>
        <row r="37">
          <cell r="E37">
            <v>2355</v>
          </cell>
        </row>
        <row r="38">
          <cell r="E38">
            <v>189495.69</v>
          </cell>
        </row>
        <row r="39">
          <cell r="E39">
            <v>218522.33</v>
          </cell>
        </row>
        <row r="40">
          <cell r="E40">
            <v>1318</v>
          </cell>
        </row>
        <row r="41">
          <cell r="E41">
            <v>7020</v>
          </cell>
        </row>
        <row r="42">
          <cell r="E42">
            <v>1094908.76</v>
          </cell>
        </row>
        <row r="43">
          <cell r="E43">
            <v>854000</v>
          </cell>
        </row>
        <row r="44">
          <cell r="E44">
            <v>236000</v>
          </cell>
        </row>
        <row r="45">
          <cell r="E45">
            <v>4908.76</v>
          </cell>
        </row>
        <row r="46">
          <cell r="E46">
            <v>692179.9</v>
          </cell>
        </row>
        <row r="47">
          <cell r="E47">
            <v>407999.5</v>
          </cell>
        </row>
        <row r="48">
          <cell r="E48">
            <v>284180.40000000002</v>
          </cell>
        </row>
        <row r="49">
          <cell r="E49">
            <v>15660</v>
          </cell>
        </row>
        <row r="50">
          <cell r="E50">
            <v>4600</v>
          </cell>
        </row>
        <row r="51">
          <cell r="E51"/>
        </row>
        <row r="52">
          <cell r="E52">
            <v>11060</v>
          </cell>
        </row>
        <row r="53">
          <cell r="E53">
            <v>3528.2</v>
          </cell>
        </row>
        <row r="54">
          <cell r="E54"/>
        </row>
        <row r="55">
          <cell r="E55"/>
        </row>
        <row r="57">
          <cell r="E57">
            <v>3528.2</v>
          </cell>
        </row>
        <row r="60">
          <cell r="E60">
            <v>1263577.96</v>
          </cell>
        </row>
        <row r="61">
          <cell r="E61">
            <v>173807.01</v>
          </cell>
        </row>
        <row r="62">
          <cell r="E62"/>
        </row>
        <row r="63">
          <cell r="E63">
            <v>1089770.95</v>
          </cell>
        </row>
        <row r="64">
          <cell r="E64">
            <v>25849.99</v>
          </cell>
        </row>
        <row r="65">
          <cell r="E65">
            <v>0</v>
          </cell>
        </row>
        <row r="66">
          <cell r="E66"/>
        </row>
        <row r="67">
          <cell r="E67">
            <v>0</v>
          </cell>
        </row>
        <row r="68">
          <cell r="E68"/>
        </row>
        <row r="69">
          <cell r="E69">
            <v>4720</v>
          </cell>
        </row>
        <row r="70">
          <cell r="E70"/>
        </row>
        <row r="71">
          <cell r="E71">
            <v>21129.99</v>
          </cell>
        </row>
        <row r="74">
          <cell r="E74">
            <v>1541824.09</v>
          </cell>
        </row>
        <row r="75">
          <cell r="E75"/>
        </row>
        <row r="76">
          <cell r="E76">
            <v>218488.08</v>
          </cell>
        </row>
        <row r="77">
          <cell r="E77"/>
        </row>
        <row r="79">
          <cell r="E79">
            <v>497960</v>
          </cell>
        </row>
        <row r="80">
          <cell r="E80">
            <v>79180.02</v>
          </cell>
        </row>
        <row r="81">
          <cell r="E81">
            <v>245413.45</v>
          </cell>
        </row>
        <row r="82">
          <cell r="E82"/>
        </row>
        <row r="83">
          <cell r="E83">
            <v>0</v>
          </cell>
        </row>
        <row r="84">
          <cell r="E84">
            <v>135700</v>
          </cell>
        </row>
        <row r="85">
          <cell r="E85"/>
        </row>
        <row r="86">
          <cell r="E86"/>
        </row>
        <row r="87">
          <cell r="E87"/>
        </row>
        <row r="88">
          <cell r="E88">
            <v>100000</v>
          </cell>
        </row>
        <row r="89">
          <cell r="E89">
            <v>217323</v>
          </cell>
        </row>
        <row r="90">
          <cell r="E90">
            <v>47759.54</v>
          </cell>
        </row>
        <row r="91">
          <cell r="E91">
            <v>0</v>
          </cell>
        </row>
        <row r="95">
          <cell r="E95">
            <v>1164716.71</v>
          </cell>
        </row>
        <row r="96">
          <cell r="E96">
            <v>309949.59000000003</v>
          </cell>
        </row>
        <row r="97">
          <cell r="E97">
            <v>309949.59000000003</v>
          </cell>
        </row>
        <row r="98">
          <cell r="E98"/>
        </row>
        <row r="99">
          <cell r="E99"/>
        </row>
        <row r="101">
          <cell r="E101">
            <v>1335</v>
          </cell>
        </row>
        <row r="103">
          <cell r="E103">
            <v>1335</v>
          </cell>
        </row>
        <row r="104">
          <cell r="E104">
            <v>0</v>
          </cell>
        </row>
        <row r="105">
          <cell r="E105"/>
        </row>
        <row r="106">
          <cell r="E106">
            <v>18447.63</v>
          </cell>
        </row>
        <row r="107">
          <cell r="E107">
            <v>16368.3</v>
          </cell>
        </row>
        <row r="108">
          <cell r="E108">
            <v>300</v>
          </cell>
        </row>
        <row r="109">
          <cell r="E109">
            <v>421.84</v>
          </cell>
        </row>
        <row r="110">
          <cell r="E110">
            <v>1357.49</v>
          </cell>
        </row>
        <row r="111">
          <cell r="E111">
            <v>0</v>
          </cell>
        </row>
        <row r="112">
          <cell r="E112"/>
        </row>
        <row r="114">
          <cell r="E114"/>
        </row>
        <row r="115">
          <cell r="E115"/>
        </row>
        <row r="116">
          <cell r="E116"/>
        </row>
        <row r="117">
          <cell r="E117">
            <v>1736.01</v>
          </cell>
        </row>
        <row r="118">
          <cell r="E118">
            <v>236</v>
          </cell>
        </row>
        <row r="119">
          <cell r="E119"/>
        </row>
        <row r="120">
          <cell r="E120"/>
        </row>
        <row r="122">
          <cell r="E122">
            <v>375</v>
          </cell>
        </row>
        <row r="123">
          <cell r="E123">
            <v>1125.01</v>
          </cell>
        </row>
        <row r="124">
          <cell r="E124"/>
        </row>
        <row r="125">
          <cell r="E125"/>
        </row>
        <row r="126">
          <cell r="E126">
            <v>671975</v>
          </cell>
        </row>
        <row r="127">
          <cell r="E127">
            <v>671560</v>
          </cell>
        </row>
        <row r="128">
          <cell r="E128"/>
        </row>
        <row r="129">
          <cell r="E129">
            <v>415</v>
          </cell>
        </row>
        <row r="133">
          <cell r="E133"/>
        </row>
        <row r="135">
          <cell r="E135">
            <v>161273.48000000001</v>
          </cell>
        </row>
        <row r="136">
          <cell r="E136"/>
        </row>
        <row r="137">
          <cell r="E137">
            <v>101583.41</v>
          </cell>
        </row>
        <row r="138">
          <cell r="E138"/>
        </row>
        <row r="139">
          <cell r="E139">
            <v>4768</v>
          </cell>
        </row>
        <row r="141">
          <cell r="E141">
            <v>648.5</v>
          </cell>
        </row>
        <row r="142">
          <cell r="E142">
            <v>19795.68</v>
          </cell>
        </row>
        <row r="143">
          <cell r="E143">
            <v>3647.89</v>
          </cell>
        </row>
        <row r="144">
          <cell r="E144">
            <v>1060.02</v>
          </cell>
        </row>
        <row r="145">
          <cell r="E145"/>
        </row>
        <row r="147">
          <cell r="E147">
            <v>29769.98</v>
          </cell>
        </row>
        <row r="148">
          <cell r="E148">
            <v>4121856.36</v>
          </cell>
        </row>
        <row r="149">
          <cell r="E149">
            <v>4121856.36</v>
          </cell>
        </row>
        <row r="150">
          <cell r="E150">
            <v>831856.36</v>
          </cell>
        </row>
        <row r="151">
          <cell r="E151"/>
        </row>
        <row r="152">
          <cell r="E152">
            <v>3290000</v>
          </cell>
        </row>
        <row r="153">
          <cell r="E153">
            <v>0</v>
          </cell>
        </row>
        <row r="156">
          <cell r="E156">
            <v>32538469.75</v>
          </cell>
        </row>
        <row r="157">
          <cell r="E157">
            <v>0</v>
          </cell>
        </row>
        <row r="158">
          <cell r="E158"/>
        </row>
        <row r="159">
          <cell r="E159"/>
        </row>
        <row r="160">
          <cell r="E160"/>
        </row>
        <row r="161">
          <cell r="E161"/>
        </row>
        <row r="162">
          <cell r="E162"/>
        </row>
        <row r="163">
          <cell r="E163">
            <v>0</v>
          </cell>
        </row>
        <row r="164">
          <cell r="E164"/>
        </row>
        <row r="165">
          <cell r="E165"/>
        </row>
        <row r="166">
          <cell r="E166">
            <v>0</v>
          </cell>
        </row>
        <row r="167">
          <cell r="E167"/>
        </row>
        <row r="168">
          <cell r="E168"/>
        </row>
        <row r="170">
          <cell r="E170">
            <v>32065040</v>
          </cell>
        </row>
        <row r="171">
          <cell r="E171">
            <v>32065040</v>
          </cell>
        </row>
        <row r="172">
          <cell r="E172"/>
        </row>
        <row r="174">
          <cell r="E174">
            <v>3835</v>
          </cell>
        </row>
        <row r="175">
          <cell r="E175"/>
        </row>
        <row r="176">
          <cell r="E176"/>
        </row>
        <row r="177">
          <cell r="E177">
            <v>3835</v>
          </cell>
        </row>
        <row r="178">
          <cell r="E178"/>
        </row>
        <row r="179">
          <cell r="E179"/>
        </row>
        <row r="180">
          <cell r="E180"/>
        </row>
        <row r="181">
          <cell r="E181">
            <v>469594.75</v>
          </cell>
        </row>
        <row r="182">
          <cell r="E182">
            <v>469594.75</v>
          </cell>
        </row>
        <row r="184">
          <cell r="E184">
            <v>0</v>
          </cell>
        </row>
        <row r="187">
          <cell r="E187"/>
        </row>
        <row r="188">
          <cell r="E188">
            <v>0</v>
          </cell>
        </row>
        <row r="190">
          <cell r="E190">
            <v>0</v>
          </cell>
        </row>
        <row r="192">
          <cell r="E192"/>
        </row>
        <row r="193">
          <cell r="E193">
            <v>0</v>
          </cell>
        </row>
        <row r="194">
          <cell r="E194">
            <v>0</v>
          </cell>
        </row>
        <row r="195">
          <cell r="E195"/>
        </row>
        <row r="196">
          <cell r="E196"/>
        </row>
        <row r="197">
          <cell r="E197">
            <v>0</v>
          </cell>
        </row>
        <row r="198">
          <cell r="E198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B1" workbookViewId="0">
      <selection activeCell="L30" sqref="L30"/>
    </sheetView>
  </sheetViews>
  <sheetFormatPr baseColWidth="10" defaultColWidth="9.140625" defaultRowHeight="15" x14ac:dyDescent="0.25"/>
  <cols>
    <col min="1" max="1" width="11.42578125" hidden="1" customWidth="1"/>
    <col min="2" max="3" width="9.28515625" bestFit="1" customWidth="1"/>
    <col min="4" max="4" width="5.7109375" customWidth="1"/>
    <col min="5" max="5" width="6.28515625" customWidth="1"/>
    <col min="6" max="6" width="5.7109375" customWidth="1"/>
    <col min="7" max="7" width="10.42578125" customWidth="1"/>
    <col min="8" max="8" width="18.7109375" customWidth="1"/>
    <col min="9" max="9" width="0.85546875" customWidth="1"/>
    <col min="10" max="10" width="15.28515625" customWidth="1"/>
    <col min="11" max="11" width="20.7109375" customWidth="1"/>
    <col min="12" max="12" width="15" style="3" customWidth="1"/>
    <col min="13" max="13" width="15.28515625" bestFit="1" customWidth="1"/>
    <col min="14" max="14" width="9.140625" customWidth="1"/>
    <col min="15" max="15" width="9.42578125" bestFit="1" customWidth="1"/>
  </cols>
  <sheetData>
    <row r="1" spans="2:13" ht="15" customHeight="1" x14ac:dyDescent="0.25">
      <c r="B1" s="190" t="s">
        <v>0</v>
      </c>
      <c r="C1" s="191"/>
      <c r="D1" s="191"/>
      <c r="E1" s="191"/>
      <c r="F1" s="191"/>
      <c r="G1" s="191"/>
      <c r="H1" s="191"/>
      <c r="I1" s="192"/>
      <c r="J1" s="1"/>
      <c r="K1" s="193" t="s">
        <v>1</v>
      </c>
      <c r="L1" s="2"/>
    </row>
    <row r="2" spans="2:13" ht="15" customHeight="1" x14ac:dyDescent="0.25">
      <c r="B2" s="194" t="s">
        <v>2</v>
      </c>
      <c r="C2" s="195"/>
      <c r="D2" s="195"/>
      <c r="E2" s="195"/>
      <c r="F2" s="195"/>
      <c r="G2" s="195"/>
      <c r="H2" s="195"/>
      <c r="I2" s="196"/>
      <c r="J2" s="40"/>
      <c r="K2" s="193"/>
    </row>
    <row r="3" spans="2:13" ht="15" customHeight="1" x14ac:dyDescent="0.25">
      <c r="B3" s="197" t="s">
        <v>3</v>
      </c>
      <c r="C3" s="198"/>
      <c r="D3" s="198"/>
      <c r="E3" s="198"/>
      <c r="F3" s="198"/>
      <c r="G3" s="198"/>
      <c r="H3" s="198"/>
      <c r="I3" s="199"/>
      <c r="J3" s="41"/>
    </row>
    <row r="4" spans="2:13" ht="15" customHeight="1" x14ac:dyDescent="0.25">
      <c r="B4" s="194" t="s">
        <v>4</v>
      </c>
      <c r="C4" s="195"/>
      <c r="D4" s="195"/>
      <c r="E4" s="195"/>
      <c r="F4" s="195"/>
      <c r="G4" s="195"/>
      <c r="H4" s="195"/>
      <c r="I4" s="196"/>
      <c r="J4" s="40"/>
    </row>
    <row r="5" spans="2:13" ht="15" customHeight="1" x14ac:dyDescent="0.25">
      <c r="B5" s="187" t="s">
        <v>16</v>
      </c>
      <c r="C5" s="188"/>
      <c r="D5" s="188"/>
      <c r="E5" s="188"/>
      <c r="F5" s="188"/>
      <c r="G5" s="188"/>
      <c r="H5" s="188"/>
      <c r="I5" s="189"/>
      <c r="J5" s="39"/>
      <c r="L5" s="4"/>
    </row>
    <row r="6" spans="2:13" x14ac:dyDescent="0.25">
      <c r="B6" s="203"/>
      <c r="C6" s="204"/>
      <c r="D6" s="204"/>
      <c r="E6" s="204"/>
      <c r="F6" s="204"/>
      <c r="G6" s="204"/>
      <c r="H6" s="204"/>
      <c r="I6" s="205"/>
      <c r="J6" s="35"/>
    </row>
    <row r="7" spans="2:13" x14ac:dyDescent="0.25">
      <c r="B7" s="200"/>
      <c r="C7" s="201"/>
      <c r="D7" s="201"/>
      <c r="E7" s="201"/>
      <c r="F7" s="201"/>
      <c r="G7" s="201"/>
      <c r="H7" s="201"/>
      <c r="I7" s="202"/>
      <c r="J7" s="35"/>
      <c r="K7" s="34"/>
    </row>
    <row r="8" spans="2:13" x14ac:dyDescent="0.25">
      <c r="B8" s="206" t="s">
        <v>5</v>
      </c>
      <c r="C8" s="207"/>
      <c r="D8" s="207"/>
      <c r="E8" s="207"/>
      <c r="F8" s="207"/>
      <c r="G8" s="208"/>
      <c r="H8" s="5">
        <v>548617114.26999998</v>
      </c>
      <c r="I8" s="6"/>
      <c r="J8" s="7"/>
      <c r="L8" s="8"/>
      <c r="M8" s="9"/>
    </row>
    <row r="9" spans="2:13" ht="12.75" customHeight="1" x14ac:dyDescent="0.25">
      <c r="B9" s="200"/>
      <c r="C9" s="201"/>
      <c r="D9" s="201"/>
      <c r="E9" s="201"/>
      <c r="F9" s="201"/>
      <c r="G9" s="201"/>
      <c r="H9" s="201"/>
      <c r="I9" s="202"/>
      <c r="J9" s="35"/>
      <c r="K9" s="34"/>
    </row>
    <row r="10" spans="2:13" x14ac:dyDescent="0.25">
      <c r="B10" s="200"/>
      <c r="C10" s="201"/>
      <c r="D10" s="201"/>
      <c r="E10" s="201"/>
      <c r="F10" s="201"/>
      <c r="G10" s="201"/>
      <c r="H10" s="201"/>
      <c r="I10" s="202"/>
      <c r="J10" s="35"/>
    </row>
    <row r="11" spans="2:13" x14ac:dyDescent="0.25">
      <c r="B11" s="200"/>
      <c r="C11" s="201"/>
      <c r="D11" s="201"/>
      <c r="E11" s="201"/>
      <c r="F11" s="201"/>
      <c r="G11" s="201"/>
      <c r="H11" s="201"/>
      <c r="I11" s="202"/>
      <c r="J11" s="35"/>
    </row>
    <row r="12" spans="2:13" x14ac:dyDescent="0.25">
      <c r="B12" s="209" t="s">
        <v>6</v>
      </c>
      <c r="C12" s="210"/>
      <c r="D12" s="210"/>
      <c r="E12" s="210"/>
      <c r="F12" s="210"/>
      <c r="G12" s="211"/>
      <c r="H12" s="10">
        <f>+'INFORME INGRESOS ENERO 2023'!N32</f>
        <v>92152190.309999987</v>
      </c>
      <c r="I12" s="11"/>
      <c r="J12" s="12"/>
      <c r="K12" s="3"/>
    </row>
    <row r="13" spans="2:13" x14ac:dyDescent="0.25">
      <c r="B13" s="200"/>
      <c r="C13" s="201"/>
      <c r="D13" s="201"/>
      <c r="E13" s="201"/>
      <c r="F13" s="201"/>
      <c r="G13" s="201"/>
      <c r="H13" s="201"/>
      <c r="I13" s="202"/>
      <c r="J13" s="35"/>
    </row>
    <row r="14" spans="2:13" x14ac:dyDescent="0.25">
      <c r="B14" s="200"/>
      <c r="C14" s="201"/>
      <c r="D14" s="201"/>
      <c r="E14" s="201"/>
      <c r="F14" s="201"/>
      <c r="G14" s="201"/>
      <c r="H14" s="201"/>
      <c r="I14" s="202"/>
      <c r="J14" s="35"/>
    </row>
    <row r="15" spans="2:13" x14ac:dyDescent="0.25">
      <c r="B15" s="200"/>
      <c r="C15" s="201"/>
      <c r="D15" s="201"/>
      <c r="E15" s="201"/>
      <c r="F15" s="201"/>
      <c r="G15" s="201"/>
      <c r="H15" s="201"/>
      <c r="I15" s="202"/>
      <c r="J15" s="35"/>
    </row>
    <row r="16" spans="2:13" x14ac:dyDescent="0.25">
      <c r="B16" s="206" t="s">
        <v>7</v>
      </c>
      <c r="C16" s="207"/>
      <c r="D16" s="207"/>
      <c r="E16" s="207"/>
      <c r="F16" s="207"/>
      <c r="G16" s="208"/>
      <c r="H16" s="134">
        <f>+H12+H8</f>
        <v>640769304.57999992</v>
      </c>
      <c r="I16" s="11"/>
      <c r="J16" s="12"/>
      <c r="K16" s="13" t="s">
        <v>8</v>
      </c>
    </row>
    <row r="17" spans="2:14" x14ac:dyDescent="0.25">
      <c r="B17" s="200"/>
      <c r="C17" s="201"/>
      <c r="D17" s="201"/>
      <c r="E17" s="201"/>
      <c r="F17" s="201"/>
      <c r="G17" s="201"/>
      <c r="H17" s="201"/>
      <c r="I17" s="202"/>
      <c r="J17" s="35"/>
      <c r="K17" s="14"/>
    </row>
    <row r="18" spans="2:14" x14ac:dyDescent="0.25">
      <c r="B18" s="200"/>
      <c r="C18" s="201"/>
      <c r="D18" s="201"/>
      <c r="E18" s="201"/>
      <c r="F18" s="201"/>
      <c r="G18" s="201"/>
      <c r="H18" s="201"/>
      <c r="I18" s="202"/>
      <c r="J18" s="35"/>
      <c r="K18" s="15"/>
      <c r="M18" s="3"/>
    </row>
    <row r="19" spans="2:14" x14ac:dyDescent="0.25">
      <c r="B19" s="200"/>
      <c r="C19" s="201"/>
      <c r="D19" s="201"/>
      <c r="E19" s="201"/>
      <c r="F19" s="201"/>
      <c r="G19" s="201"/>
      <c r="H19" s="201"/>
      <c r="I19" s="202"/>
      <c r="J19" s="35"/>
      <c r="M19" s="3"/>
    </row>
    <row r="20" spans="2:14" x14ac:dyDescent="0.25">
      <c r="B20" s="209" t="s">
        <v>9</v>
      </c>
      <c r="C20" s="210"/>
      <c r="D20" s="210"/>
      <c r="E20" s="210"/>
      <c r="F20" s="210"/>
      <c r="G20" s="211"/>
      <c r="H20" s="16">
        <f>+'RESUMEN DE GASTO ENERO 2023'!K213</f>
        <v>121952482.27000001</v>
      </c>
      <c r="I20" s="17"/>
      <c r="J20" s="18"/>
      <c r="K20" s="15"/>
      <c r="M20" s="3"/>
    </row>
    <row r="21" spans="2:14" x14ac:dyDescent="0.25">
      <c r="B21" s="200"/>
      <c r="C21" s="201"/>
      <c r="D21" s="201"/>
      <c r="E21" s="201"/>
      <c r="F21" s="201"/>
      <c r="G21" s="201"/>
      <c r="H21" s="201"/>
      <c r="I21" s="202"/>
      <c r="J21" s="35"/>
      <c r="M21" s="3"/>
    </row>
    <row r="22" spans="2:14" x14ac:dyDescent="0.25">
      <c r="B22" s="200"/>
      <c r="C22" s="201"/>
      <c r="D22" s="201"/>
      <c r="E22" s="201"/>
      <c r="F22" s="201"/>
      <c r="G22" s="201"/>
      <c r="H22" s="201"/>
      <c r="I22" s="202"/>
      <c r="J22" s="35"/>
      <c r="M22" s="3"/>
    </row>
    <row r="23" spans="2:14" x14ac:dyDescent="0.25">
      <c r="B23" s="200"/>
      <c r="C23" s="201"/>
      <c r="D23" s="201"/>
      <c r="E23" s="201"/>
      <c r="F23" s="201"/>
      <c r="G23" s="201"/>
      <c r="H23" s="201"/>
      <c r="I23" s="202"/>
      <c r="J23" s="35"/>
      <c r="M23" s="3"/>
    </row>
    <row r="24" spans="2:14" x14ac:dyDescent="0.25">
      <c r="B24" s="200"/>
      <c r="C24" s="201"/>
      <c r="D24" s="201"/>
      <c r="E24" s="201"/>
      <c r="F24" s="201"/>
      <c r="G24" s="201"/>
      <c r="H24" s="201"/>
      <c r="I24" s="202"/>
      <c r="J24" s="35"/>
      <c r="K24" s="15"/>
      <c r="M24" s="3"/>
    </row>
    <row r="25" spans="2:14" x14ac:dyDescent="0.25">
      <c r="B25" s="206" t="s">
        <v>10</v>
      </c>
      <c r="C25" s="207"/>
      <c r="D25" s="207"/>
      <c r="E25" s="207"/>
      <c r="F25" s="207"/>
      <c r="G25" s="208"/>
      <c r="H25" s="19">
        <f>+H16-H20</f>
        <v>518816822.30999994</v>
      </c>
      <c r="I25" s="20"/>
      <c r="J25" s="21"/>
      <c r="K25" s="15"/>
    </row>
    <row r="26" spans="2:14" x14ac:dyDescent="0.25">
      <c r="B26" s="200"/>
      <c r="C26" s="201"/>
      <c r="D26" s="201"/>
      <c r="E26" s="201"/>
      <c r="F26" s="201"/>
      <c r="G26" s="201"/>
      <c r="H26" s="201"/>
      <c r="I26" s="202"/>
      <c r="J26" s="35"/>
    </row>
    <row r="27" spans="2:14" x14ac:dyDescent="0.25">
      <c r="B27" s="200"/>
      <c r="C27" s="201"/>
      <c r="D27" s="201"/>
      <c r="E27" s="201"/>
      <c r="F27" s="201"/>
      <c r="G27" s="201"/>
      <c r="H27" s="201"/>
      <c r="I27" s="202"/>
      <c r="J27" s="35"/>
    </row>
    <row r="28" spans="2:14" x14ac:dyDescent="0.25">
      <c r="B28" s="200"/>
      <c r="C28" s="201"/>
      <c r="D28" s="201"/>
      <c r="E28" s="201"/>
      <c r="F28" s="201"/>
      <c r="G28" s="201"/>
      <c r="H28" s="201"/>
      <c r="I28" s="202"/>
      <c r="J28" s="35"/>
    </row>
    <row r="29" spans="2:14" x14ac:dyDescent="0.25">
      <c r="B29" s="200"/>
      <c r="C29" s="201"/>
      <c r="D29" s="201"/>
      <c r="E29" s="201"/>
      <c r="F29" s="201"/>
      <c r="G29" s="201"/>
      <c r="H29" s="201"/>
      <c r="I29" s="202"/>
      <c r="J29" s="35"/>
      <c r="M29" s="22"/>
    </row>
    <row r="30" spans="2:14" x14ac:dyDescent="0.25">
      <c r="B30" s="209" t="s">
        <v>11</v>
      </c>
      <c r="C30" s="210"/>
      <c r="D30" s="210"/>
      <c r="E30" s="210"/>
      <c r="F30" s="210"/>
      <c r="G30" s="211"/>
      <c r="H30" s="23">
        <f>+H8</f>
        <v>548617114.26999998</v>
      </c>
      <c r="I30" s="11"/>
      <c r="J30" s="12"/>
      <c r="K30" s="15"/>
    </row>
    <row r="31" spans="2:14" x14ac:dyDescent="0.25">
      <c r="B31" s="200"/>
      <c r="C31" s="201"/>
      <c r="D31" s="201"/>
      <c r="E31" s="201"/>
      <c r="F31" s="201"/>
      <c r="G31" s="201"/>
      <c r="H31" s="201"/>
      <c r="I31" s="202"/>
      <c r="J31" s="35"/>
      <c r="M31" s="22"/>
    </row>
    <row r="32" spans="2:14" x14ac:dyDescent="0.25">
      <c r="B32" s="200"/>
      <c r="C32" s="201"/>
      <c r="D32" s="201"/>
      <c r="E32" s="201"/>
      <c r="F32" s="201"/>
      <c r="G32" s="201"/>
      <c r="H32" s="201"/>
      <c r="I32" s="202"/>
      <c r="J32" s="35"/>
      <c r="N32" s="24"/>
    </row>
    <row r="33" spans="2:17" x14ac:dyDescent="0.25">
      <c r="B33" s="209" t="s">
        <v>12</v>
      </c>
      <c r="C33" s="210"/>
      <c r="D33" s="210"/>
      <c r="E33" s="210"/>
      <c r="F33" s="210"/>
      <c r="G33" s="211"/>
      <c r="H33" s="23">
        <f>(H25)</f>
        <v>518816822.30999994</v>
      </c>
      <c r="I33" s="11"/>
      <c r="J33" s="12"/>
      <c r="K33" s="15"/>
      <c r="N33" s="25"/>
    </row>
    <row r="34" spans="2:17" x14ac:dyDescent="0.25">
      <c r="B34" s="200"/>
      <c r="C34" s="201"/>
      <c r="D34" s="201"/>
      <c r="E34" s="201"/>
      <c r="F34" s="201"/>
      <c r="G34" s="201"/>
      <c r="H34" s="201"/>
      <c r="I34" s="202"/>
      <c r="J34" s="35"/>
      <c r="N34" s="26"/>
    </row>
    <row r="35" spans="2:17" ht="12.75" customHeight="1" x14ac:dyDescent="0.25">
      <c r="B35" s="200"/>
      <c r="C35" s="201"/>
      <c r="D35" s="201"/>
      <c r="E35" s="201"/>
      <c r="F35" s="201"/>
      <c r="G35" s="201"/>
      <c r="H35" s="201"/>
      <c r="I35" s="202"/>
      <c r="J35" s="35"/>
      <c r="N35" s="26"/>
    </row>
    <row r="36" spans="2:17" x14ac:dyDescent="0.25">
      <c r="B36" s="218"/>
      <c r="C36" s="219"/>
      <c r="D36" s="219"/>
      <c r="E36" s="219"/>
      <c r="F36" s="219"/>
      <c r="G36" s="219"/>
      <c r="H36" s="219"/>
      <c r="I36" s="220"/>
      <c r="J36" s="38"/>
      <c r="N36" s="26"/>
    </row>
    <row r="37" spans="2:17" x14ac:dyDescent="0.25">
      <c r="B37" s="200"/>
      <c r="C37" s="201"/>
      <c r="D37" s="201"/>
      <c r="E37" s="201"/>
      <c r="F37" s="201"/>
      <c r="G37" s="201"/>
      <c r="H37" s="201"/>
      <c r="I37" s="202"/>
      <c r="J37" s="35"/>
      <c r="K37" s="15"/>
      <c r="N37" s="26"/>
    </row>
    <row r="38" spans="2:17" x14ac:dyDescent="0.25">
      <c r="B38" s="206" t="s">
        <v>13</v>
      </c>
      <c r="C38" s="207"/>
      <c r="D38" s="207"/>
      <c r="E38" s="207"/>
      <c r="F38" s="207"/>
      <c r="G38" s="208"/>
      <c r="H38" s="27">
        <f>+H33-H30</f>
        <v>-29800291.960000038</v>
      </c>
      <c r="I38" s="11"/>
      <c r="J38" s="12"/>
      <c r="K38" s="28"/>
      <c r="L38" s="212"/>
      <c r="M38" s="212"/>
      <c r="N38" s="212"/>
      <c r="O38" s="212"/>
      <c r="P38" s="212"/>
      <c r="Q38" s="212"/>
    </row>
    <row r="39" spans="2:17" ht="8.25" customHeight="1" x14ac:dyDescent="0.25">
      <c r="B39" s="200"/>
      <c r="C39" s="201"/>
      <c r="D39" s="201"/>
      <c r="E39" s="201"/>
      <c r="F39" s="201"/>
      <c r="G39" s="201"/>
      <c r="H39" s="29"/>
      <c r="I39" s="11"/>
      <c r="J39" s="12"/>
      <c r="L39" s="212"/>
      <c r="M39" s="212"/>
      <c r="N39" s="212"/>
      <c r="O39" s="212"/>
      <c r="P39" s="212"/>
      <c r="Q39" s="212"/>
    </row>
    <row r="40" spans="2:17" hidden="1" x14ac:dyDescent="0.25">
      <c r="B40" s="200"/>
      <c r="C40" s="201"/>
      <c r="D40" s="201"/>
      <c r="E40" s="201"/>
      <c r="F40" s="201"/>
      <c r="G40" s="201"/>
      <c r="H40" s="201"/>
      <c r="I40" s="202"/>
      <c r="J40" s="35"/>
      <c r="L40" s="212"/>
      <c r="M40" s="212"/>
      <c r="N40" s="212"/>
      <c r="O40" s="212"/>
      <c r="P40" s="212"/>
      <c r="Q40" s="212"/>
    </row>
    <row r="41" spans="2:17" hidden="1" x14ac:dyDescent="0.25">
      <c r="B41" s="200"/>
      <c r="C41" s="201"/>
      <c r="D41" s="201"/>
      <c r="E41" s="201"/>
      <c r="F41" s="201"/>
      <c r="G41" s="201"/>
      <c r="H41" s="201"/>
      <c r="I41" s="202"/>
      <c r="J41" s="35"/>
    </row>
    <row r="42" spans="2:17" hidden="1" x14ac:dyDescent="0.25">
      <c r="B42" s="213"/>
      <c r="C42" s="214"/>
      <c r="D42" s="214"/>
      <c r="E42" s="214"/>
      <c r="F42" s="214"/>
      <c r="G42" s="214"/>
      <c r="H42" s="214"/>
      <c r="I42" s="215"/>
      <c r="J42" s="35"/>
    </row>
    <row r="43" spans="2:17" x14ac:dyDescent="0.25">
      <c r="B43" s="30"/>
      <c r="C43" s="30"/>
      <c r="D43" s="30"/>
      <c r="E43" s="30"/>
      <c r="F43" s="30"/>
      <c r="G43" s="30"/>
      <c r="H43" s="31"/>
      <c r="I43" s="30"/>
      <c r="J43" s="30"/>
    </row>
    <row r="44" spans="2:17" ht="11.25" customHeight="1" x14ac:dyDescent="0.25">
      <c r="O44" s="32"/>
    </row>
    <row r="45" spans="2:17" hidden="1" x14ac:dyDescent="0.25">
      <c r="O45" s="32"/>
    </row>
    <row r="46" spans="2:17" x14ac:dyDescent="0.25">
      <c r="O46" s="32"/>
    </row>
    <row r="47" spans="2:17" x14ac:dyDescent="0.25">
      <c r="B47" s="216" t="s">
        <v>267</v>
      </c>
      <c r="C47" s="216"/>
      <c r="D47" s="216"/>
      <c r="H47" s="36" t="s">
        <v>14</v>
      </c>
      <c r="I47" s="33"/>
      <c r="J47" s="33"/>
      <c r="K47" s="33"/>
      <c r="O47" s="32"/>
    </row>
    <row r="48" spans="2:17" x14ac:dyDescent="0.25">
      <c r="B48" s="217" t="s">
        <v>18</v>
      </c>
      <c r="C48" s="217"/>
      <c r="D48" s="217"/>
      <c r="H48" s="37" t="s">
        <v>15</v>
      </c>
      <c r="I48" s="33"/>
      <c r="J48" s="33"/>
      <c r="K48" s="33"/>
    </row>
    <row r="55" spans="2:7" x14ac:dyDescent="0.25">
      <c r="B55" s="37"/>
    </row>
    <row r="56" spans="2:7" x14ac:dyDescent="0.25">
      <c r="B56" s="37"/>
      <c r="G56" s="37"/>
    </row>
    <row r="57" spans="2:7" x14ac:dyDescent="0.25">
      <c r="G57" s="37"/>
    </row>
  </sheetData>
  <mergeCells count="47">
    <mergeCell ref="B41:I41"/>
    <mergeCell ref="B42:I42"/>
    <mergeCell ref="B47:D47"/>
    <mergeCell ref="B48:D48"/>
    <mergeCell ref="B36:I36"/>
    <mergeCell ref="B37:I37"/>
    <mergeCell ref="B38:G38"/>
    <mergeCell ref="L38:Q38"/>
    <mergeCell ref="B39:G39"/>
    <mergeCell ref="L39:Q40"/>
    <mergeCell ref="B40:I40"/>
    <mergeCell ref="B30:G30"/>
    <mergeCell ref="B31:I31"/>
    <mergeCell ref="B32:I32"/>
    <mergeCell ref="B33:G33"/>
    <mergeCell ref="B34:I34"/>
    <mergeCell ref="B35:I35"/>
    <mergeCell ref="B29:I29"/>
    <mergeCell ref="B18:I18"/>
    <mergeCell ref="B19:I19"/>
    <mergeCell ref="B20:G20"/>
    <mergeCell ref="B21:I21"/>
    <mergeCell ref="B22:I22"/>
    <mergeCell ref="B23:I23"/>
    <mergeCell ref="B24:I24"/>
    <mergeCell ref="B25:G25"/>
    <mergeCell ref="B26:I26"/>
    <mergeCell ref="B27:I27"/>
    <mergeCell ref="B28:I28"/>
    <mergeCell ref="B17:I17"/>
    <mergeCell ref="B6:I6"/>
    <mergeCell ref="B7:I7"/>
    <mergeCell ref="B8:G8"/>
    <mergeCell ref="B9:I9"/>
    <mergeCell ref="B10:I10"/>
    <mergeCell ref="B11:I11"/>
    <mergeCell ref="B12:G12"/>
    <mergeCell ref="B13:I13"/>
    <mergeCell ref="B14:I14"/>
    <mergeCell ref="B15:I15"/>
    <mergeCell ref="B16:G16"/>
    <mergeCell ref="B5:I5"/>
    <mergeCell ref="B1:I1"/>
    <mergeCell ref="K1:K2"/>
    <mergeCell ref="B2:I2"/>
    <mergeCell ref="B3:I3"/>
    <mergeCell ref="B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6"/>
  <sheetViews>
    <sheetView zoomScale="70" zoomScaleNormal="70" workbookViewId="0">
      <selection activeCell="O73" sqref="O73"/>
    </sheetView>
  </sheetViews>
  <sheetFormatPr baseColWidth="10" defaultColWidth="9.140625" defaultRowHeight="12.75" x14ac:dyDescent="0.2"/>
  <cols>
    <col min="1" max="1" width="6.28515625" style="42" customWidth="1"/>
    <col min="2" max="2" width="9.140625" style="42" customWidth="1"/>
    <col min="3" max="3" width="10.140625" style="42" customWidth="1"/>
    <col min="4" max="4" width="9.42578125" style="42" customWidth="1"/>
    <col min="5" max="5" width="7.140625" style="42" customWidth="1"/>
    <col min="6" max="6" width="4.7109375" style="42" customWidth="1"/>
    <col min="7" max="8" width="9.140625" style="42" customWidth="1"/>
    <col min="9" max="9" width="20.5703125" style="42" customWidth="1"/>
    <col min="10" max="10" width="7" style="42" customWidth="1"/>
    <col min="11" max="11" width="8.85546875" style="42" bestFit="1" customWidth="1"/>
    <col min="12" max="12" width="6.28515625" style="42" customWidth="1"/>
    <col min="13" max="13" width="7.42578125" style="42" customWidth="1"/>
    <col min="14" max="14" width="28.7109375" style="42" customWidth="1"/>
    <col min="15" max="15" width="13.85546875" style="42" customWidth="1"/>
    <col min="16" max="16" width="15" style="43" bestFit="1" customWidth="1"/>
    <col min="17" max="17" width="13.5703125" style="43" bestFit="1" customWidth="1"/>
    <col min="18" max="18" width="16.5703125" style="43" bestFit="1" customWidth="1"/>
    <col min="19" max="19" width="11.28515625" style="42" bestFit="1" customWidth="1"/>
    <col min="20" max="16384" width="9.140625" style="42"/>
  </cols>
  <sheetData>
    <row r="1" spans="2:19" ht="48" customHeight="1" x14ac:dyDescent="0.2">
      <c r="B1" s="224" t="s">
        <v>52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6"/>
    </row>
    <row r="2" spans="2:19" x14ac:dyDescent="0.2">
      <c r="B2" s="227"/>
      <c r="C2" s="228"/>
      <c r="D2" s="228"/>
      <c r="E2" s="228"/>
      <c r="F2" s="228"/>
      <c r="G2" s="228"/>
      <c r="H2" s="228"/>
      <c r="I2" s="228"/>
      <c r="J2" s="228"/>
      <c r="K2" s="228"/>
      <c r="L2" s="228" t="s">
        <v>51</v>
      </c>
      <c r="M2" s="228"/>
      <c r="N2" s="229"/>
    </row>
    <row r="3" spans="2:19" ht="20.25" customHeight="1" x14ac:dyDescent="0.2">
      <c r="B3" s="221" t="s">
        <v>50</v>
      </c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3"/>
    </row>
    <row r="4" spans="2:19" x14ac:dyDescent="0.2">
      <c r="B4" s="227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9"/>
    </row>
    <row r="5" spans="2:19" x14ac:dyDescent="0.2">
      <c r="B5" s="221" t="s">
        <v>268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3"/>
    </row>
    <row r="6" spans="2:19" x14ac:dyDescent="0.2">
      <c r="B6" s="227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9"/>
    </row>
    <row r="7" spans="2:19" ht="13.5" thickBot="1" x14ac:dyDescent="0.25">
      <c r="B7" s="230" t="s">
        <v>269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2"/>
    </row>
    <row r="8" spans="2:19" ht="12.75" customHeight="1" x14ac:dyDescent="0.2">
      <c r="B8" s="233" t="s">
        <v>49</v>
      </c>
      <c r="C8" s="234"/>
      <c r="D8" s="234"/>
      <c r="E8" s="234"/>
      <c r="F8" s="235"/>
      <c r="G8" s="242" t="s">
        <v>48</v>
      </c>
      <c r="H8" s="234"/>
      <c r="I8" s="235"/>
      <c r="J8" s="245" t="s">
        <v>47</v>
      </c>
      <c r="K8" s="245" t="s">
        <v>46</v>
      </c>
      <c r="L8" s="248" t="s">
        <v>45</v>
      </c>
      <c r="M8" s="248" t="s">
        <v>44</v>
      </c>
      <c r="N8" s="253" t="s">
        <v>43</v>
      </c>
    </row>
    <row r="9" spans="2:19" x14ac:dyDescent="0.2">
      <c r="B9" s="236"/>
      <c r="C9" s="237"/>
      <c r="D9" s="237"/>
      <c r="E9" s="237"/>
      <c r="F9" s="238"/>
      <c r="G9" s="243"/>
      <c r="H9" s="237"/>
      <c r="I9" s="238"/>
      <c r="J9" s="246"/>
      <c r="K9" s="246"/>
      <c r="L9" s="249"/>
      <c r="M9" s="251"/>
      <c r="N9" s="254"/>
    </row>
    <row r="10" spans="2:19" x14ac:dyDescent="0.2">
      <c r="B10" s="239"/>
      <c r="C10" s="240"/>
      <c r="D10" s="240"/>
      <c r="E10" s="240"/>
      <c r="F10" s="241"/>
      <c r="G10" s="243"/>
      <c r="H10" s="237"/>
      <c r="I10" s="238"/>
      <c r="J10" s="246"/>
      <c r="K10" s="246"/>
      <c r="L10" s="249"/>
      <c r="M10" s="251"/>
      <c r="N10" s="254"/>
    </row>
    <row r="11" spans="2:19" ht="57.75" customHeight="1" x14ac:dyDescent="0.2">
      <c r="B11" s="133" t="s">
        <v>42</v>
      </c>
      <c r="C11" s="132" t="s">
        <v>41</v>
      </c>
      <c r="D11" s="132" t="s">
        <v>40</v>
      </c>
      <c r="E11" s="132" t="s">
        <v>39</v>
      </c>
      <c r="F11" s="132" t="s">
        <v>38</v>
      </c>
      <c r="G11" s="244"/>
      <c r="H11" s="240"/>
      <c r="I11" s="241"/>
      <c r="J11" s="247"/>
      <c r="K11" s="247"/>
      <c r="L11" s="250"/>
      <c r="M11" s="252"/>
      <c r="N11" s="254"/>
    </row>
    <row r="12" spans="2:19" ht="33" customHeight="1" x14ac:dyDescent="0.25">
      <c r="B12" s="131">
        <v>1</v>
      </c>
      <c r="C12" s="130">
        <v>5</v>
      </c>
      <c r="D12" s="129">
        <v>1</v>
      </c>
      <c r="E12" s="128"/>
      <c r="F12" s="128"/>
      <c r="G12" s="258" t="s">
        <v>37</v>
      </c>
      <c r="H12" s="259"/>
      <c r="I12" s="260"/>
      <c r="J12" s="89">
        <v>30</v>
      </c>
      <c r="K12" s="89">
        <v>9995</v>
      </c>
      <c r="L12" s="127" t="s">
        <v>28</v>
      </c>
      <c r="M12" s="127" t="s">
        <v>27</v>
      </c>
      <c r="N12" s="126">
        <f>SUM(N13:N18)</f>
        <v>92013088.959999993</v>
      </c>
    </row>
    <row r="13" spans="2:19" ht="15.75" x14ac:dyDescent="0.25">
      <c r="B13" s="92"/>
      <c r="C13" s="91"/>
      <c r="D13" s="91"/>
      <c r="E13" s="90"/>
      <c r="F13" s="90"/>
      <c r="G13" s="261"/>
      <c r="H13" s="262"/>
      <c r="I13" s="263"/>
      <c r="J13" s="89"/>
      <c r="K13" s="89"/>
      <c r="L13" s="125"/>
      <c r="M13" s="124"/>
      <c r="N13" s="56"/>
    </row>
    <row r="14" spans="2:19" ht="15.75" x14ac:dyDescent="0.25">
      <c r="B14" s="86"/>
      <c r="C14" s="85"/>
      <c r="D14" s="85"/>
      <c r="E14" s="84"/>
      <c r="F14" s="84"/>
      <c r="G14" s="264"/>
      <c r="H14" s="265"/>
      <c r="I14" s="266"/>
      <c r="J14" s="59"/>
      <c r="K14" s="59"/>
      <c r="L14" s="123"/>
      <c r="M14" s="122"/>
      <c r="N14" s="111"/>
    </row>
    <row r="15" spans="2:19" ht="15.75" x14ac:dyDescent="0.25">
      <c r="B15" s="82">
        <v>1</v>
      </c>
      <c r="C15" s="81">
        <v>5</v>
      </c>
      <c r="D15" s="81">
        <v>1</v>
      </c>
      <c r="E15" s="80">
        <v>2</v>
      </c>
      <c r="F15" s="80">
        <v>99</v>
      </c>
      <c r="G15" s="267" t="s">
        <v>36</v>
      </c>
      <c r="H15" s="268"/>
      <c r="I15" s="269"/>
      <c r="J15" s="105"/>
      <c r="K15" s="105"/>
      <c r="L15" s="103"/>
      <c r="M15" s="103"/>
      <c r="N15" s="102">
        <v>92013088.959999993</v>
      </c>
      <c r="S15" s="45"/>
    </row>
    <row r="16" spans="2:19" ht="15.75" x14ac:dyDescent="0.25">
      <c r="B16" s="86"/>
      <c r="C16" s="85"/>
      <c r="D16" s="85"/>
      <c r="E16" s="84"/>
      <c r="F16" s="84"/>
      <c r="G16" s="270"/>
      <c r="H16" s="271"/>
      <c r="I16" s="272"/>
      <c r="J16" s="59"/>
      <c r="K16" s="59"/>
      <c r="L16" s="73"/>
      <c r="M16" s="72"/>
      <c r="N16" s="71" t="s">
        <v>8</v>
      </c>
    </row>
    <row r="17" spans="2:14" ht="15.75" x14ac:dyDescent="0.25">
      <c r="B17" s="86"/>
      <c r="C17" s="85"/>
      <c r="D17" s="85"/>
      <c r="E17" s="84"/>
      <c r="F17" s="84"/>
      <c r="G17" s="264"/>
      <c r="H17" s="265"/>
      <c r="I17" s="266"/>
      <c r="J17" s="59"/>
      <c r="K17" s="59"/>
      <c r="L17" s="73"/>
      <c r="M17" s="72"/>
      <c r="N17" s="71"/>
    </row>
    <row r="18" spans="2:14" ht="15.75" x14ac:dyDescent="0.25">
      <c r="B18" s="86"/>
      <c r="C18" s="85"/>
      <c r="D18" s="85"/>
      <c r="E18" s="84"/>
      <c r="F18" s="84"/>
      <c r="G18" s="264"/>
      <c r="H18" s="265"/>
      <c r="I18" s="266"/>
      <c r="J18" s="59"/>
      <c r="K18" s="59"/>
      <c r="L18" s="73"/>
      <c r="M18" s="72"/>
      <c r="N18" s="71"/>
    </row>
    <row r="19" spans="2:14" ht="15.75" x14ac:dyDescent="0.25">
      <c r="B19" s="98">
        <v>1</v>
      </c>
      <c r="C19" s="97">
        <v>6</v>
      </c>
      <c r="D19" s="97">
        <v>1</v>
      </c>
      <c r="E19" s="96"/>
      <c r="F19" s="96"/>
      <c r="G19" s="273" t="s">
        <v>35</v>
      </c>
      <c r="H19" s="274"/>
      <c r="I19" s="275"/>
      <c r="J19" s="95">
        <v>30</v>
      </c>
      <c r="K19" s="95">
        <v>9998</v>
      </c>
      <c r="L19" s="121" t="s">
        <v>28</v>
      </c>
      <c r="M19" s="110" t="s">
        <v>27</v>
      </c>
      <c r="N19" s="99">
        <f>SUM(N21:N23)</f>
        <v>3484.36</v>
      </c>
    </row>
    <row r="20" spans="2:14" ht="15.75" x14ac:dyDescent="0.25">
      <c r="B20" s="109"/>
      <c r="C20" s="108"/>
      <c r="D20" s="108"/>
      <c r="E20" s="107"/>
      <c r="F20" s="107"/>
      <c r="G20" s="255"/>
      <c r="H20" s="256"/>
      <c r="I20" s="257"/>
      <c r="J20" s="59"/>
      <c r="K20" s="59"/>
      <c r="L20" s="65"/>
      <c r="M20" s="64"/>
      <c r="N20" s="99"/>
    </row>
    <row r="21" spans="2:14" ht="52.5" customHeight="1" x14ac:dyDescent="0.25">
      <c r="B21" s="86">
        <v>1</v>
      </c>
      <c r="C21" s="85">
        <v>6</v>
      </c>
      <c r="D21" s="85">
        <v>1</v>
      </c>
      <c r="E21" s="84">
        <v>2</v>
      </c>
      <c r="F21" s="106" t="s">
        <v>26</v>
      </c>
      <c r="G21" s="276" t="s">
        <v>34</v>
      </c>
      <c r="H21" s="277"/>
      <c r="I21" s="278"/>
      <c r="J21" s="105"/>
      <c r="K21" s="104"/>
      <c r="L21" s="120"/>
      <c r="M21" s="103"/>
      <c r="N21" s="119">
        <v>3484.36</v>
      </c>
    </row>
    <row r="22" spans="2:14" ht="55.5" customHeight="1" x14ac:dyDescent="0.25">
      <c r="B22" s="118">
        <v>1</v>
      </c>
      <c r="C22" s="117">
        <v>6</v>
      </c>
      <c r="D22" s="117">
        <v>1</v>
      </c>
      <c r="E22" s="116">
        <v>3</v>
      </c>
      <c r="F22" s="106" t="s">
        <v>33</v>
      </c>
      <c r="G22" s="279" t="s">
        <v>32</v>
      </c>
      <c r="H22" s="280"/>
      <c r="I22" s="281"/>
      <c r="J22" s="115"/>
      <c r="K22" s="114"/>
      <c r="L22" s="103"/>
      <c r="M22" s="113"/>
      <c r="N22" s="119">
        <v>0</v>
      </c>
    </row>
    <row r="23" spans="2:14" ht="55.5" customHeight="1" x14ac:dyDescent="0.25">
      <c r="B23" s="118">
        <v>1</v>
      </c>
      <c r="C23" s="117">
        <v>6</v>
      </c>
      <c r="D23" s="117">
        <v>1</v>
      </c>
      <c r="E23" s="116">
        <v>1</v>
      </c>
      <c r="F23" s="106" t="s">
        <v>31</v>
      </c>
      <c r="G23" s="279" t="s">
        <v>30</v>
      </c>
      <c r="H23" s="280"/>
      <c r="I23" s="281"/>
      <c r="J23" s="115"/>
      <c r="K23" s="114"/>
      <c r="L23" s="103"/>
      <c r="M23" s="113"/>
      <c r="N23" s="112">
        <v>0</v>
      </c>
    </row>
    <row r="24" spans="2:14" ht="15.75" x14ac:dyDescent="0.25">
      <c r="B24" s="109"/>
      <c r="C24" s="108"/>
      <c r="D24" s="108"/>
      <c r="E24" s="84"/>
      <c r="F24" s="84"/>
      <c r="G24" s="282"/>
      <c r="H24" s="283"/>
      <c r="I24" s="284"/>
      <c r="J24" s="59"/>
      <c r="K24" s="59"/>
      <c r="L24" s="65"/>
      <c r="M24" s="64"/>
      <c r="N24" s="99"/>
    </row>
    <row r="25" spans="2:14" ht="13.5" customHeight="1" x14ac:dyDescent="0.25">
      <c r="B25" s="86"/>
      <c r="C25" s="85"/>
      <c r="D25" s="85"/>
      <c r="E25" s="84"/>
      <c r="F25" s="84"/>
      <c r="G25" s="264"/>
      <c r="H25" s="265"/>
      <c r="I25" s="266"/>
      <c r="J25" s="59"/>
      <c r="K25" s="59"/>
      <c r="L25" s="58"/>
      <c r="M25" s="57"/>
      <c r="N25" s="111"/>
    </row>
    <row r="26" spans="2:14" ht="26.25" customHeight="1" x14ac:dyDescent="0.25">
      <c r="B26" s="98">
        <v>1</v>
      </c>
      <c r="C26" s="97">
        <v>6</v>
      </c>
      <c r="D26" s="97">
        <v>4</v>
      </c>
      <c r="E26" s="96"/>
      <c r="F26" s="96"/>
      <c r="G26" s="273" t="s">
        <v>29</v>
      </c>
      <c r="H26" s="274"/>
      <c r="I26" s="275"/>
      <c r="J26" s="95">
        <v>30</v>
      </c>
      <c r="K26" s="95">
        <v>9998</v>
      </c>
      <c r="L26" s="110" t="s">
        <v>28</v>
      </c>
      <c r="M26" s="110" t="s">
        <v>27</v>
      </c>
      <c r="N26" s="99">
        <f>SUM(N28:N31)</f>
        <v>135616.99</v>
      </c>
    </row>
    <row r="27" spans="2:14" ht="15.75" x14ac:dyDescent="0.25">
      <c r="B27" s="109"/>
      <c r="C27" s="108"/>
      <c r="D27" s="108"/>
      <c r="E27" s="107"/>
      <c r="F27" s="107"/>
      <c r="G27" s="255"/>
      <c r="H27" s="256"/>
      <c r="I27" s="257"/>
      <c r="J27" s="59"/>
      <c r="K27" s="59"/>
      <c r="L27" s="65"/>
      <c r="M27" s="64"/>
      <c r="N27" s="99"/>
    </row>
    <row r="28" spans="2:14" ht="15.75" x14ac:dyDescent="0.25">
      <c r="B28" s="109"/>
      <c r="C28" s="108"/>
      <c r="D28" s="108"/>
      <c r="E28" s="107"/>
      <c r="F28" s="107"/>
      <c r="G28" s="282"/>
      <c r="H28" s="283"/>
      <c r="I28" s="284"/>
      <c r="J28" s="59"/>
      <c r="K28" s="59"/>
      <c r="L28" s="65"/>
      <c r="M28" s="64"/>
      <c r="N28" s="99"/>
    </row>
    <row r="29" spans="2:14" ht="15.75" x14ac:dyDescent="0.25">
      <c r="B29" s="82">
        <v>1</v>
      </c>
      <c r="C29" s="81">
        <v>6</v>
      </c>
      <c r="D29" s="81">
        <v>4</v>
      </c>
      <c r="E29" s="80">
        <v>1</v>
      </c>
      <c r="F29" s="106" t="s">
        <v>26</v>
      </c>
      <c r="G29" s="267" t="s">
        <v>25</v>
      </c>
      <c r="H29" s="268"/>
      <c r="I29" s="269"/>
      <c r="J29" s="105"/>
      <c r="K29" s="104"/>
      <c r="L29" s="103"/>
      <c r="M29" s="103"/>
      <c r="N29" s="102">
        <v>135616.99</v>
      </c>
    </row>
    <row r="30" spans="2:14" ht="15.75" x14ac:dyDescent="0.25">
      <c r="B30" s="86"/>
      <c r="C30" s="85"/>
      <c r="D30" s="85"/>
      <c r="E30" s="84"/>
      <c r="F30" s="84"/>
      <c r="G30" s="270"/>
      <c r="H30" s="271"/>
      <c r="I30" s="272"/>
      <c r="J30" s="59"/>
      <c r="K30" s="59"/>
      <c r="L30" s="73"/>
      <c r="M30" s="72"/>
      <c r="N30" s="71"/>
    </row>
    <row r="31" spans="2:14" ht="15.75" x14ac:dyDescent="0.25">
      <c r="B31" s="86"/>
      <c r="C31" s="85"/>
      <c r="D31" s="85"/>
      <c r="E31" s="84"/>
      <c r="F31" s="84"/>
      <c r="G31" s="264"/>
      <c r="H31" s="265"/>
      <c r="I31" s="266"/>
      <c r="J31" s="59"/>
      <c r="K31" s="59"/>
      <c r="L31" s="73"/>
      <c r="M31" s="72"/>
      <c r="N31" s="71"/>
    </row>
    <row r="32" spans="2:14" ht="15.75" x14ac:dyDescent="0.25">
      <c r="B32" s="86"/>
      <c r="C32" s="85"/>
      <c r="D32" s="85"/>
      <c r="E32" s="84"/>
      <c r="F32" s="84"/>
      <c r="G32" s="289" t="s">
        <v>24</v>
      </c>
      <c r="H32" s="290"/>
      <c r="I32" s="291"/>
      <c r="J32" s="101"/>
      <c r="K32" s="101"/>
      <c r="L32" s="100"/>
      <c r="M32" s="94"/>
      <c r="N32" s="99">
        <f>+N26+N19+N12</f>
        <v>92152190.309999987</v>
      </c>
    </row>
    <row r="33" spans="2:19" ht="15.75" x14ac:dyDescent="0.25">
      <c r="B33" s="86"/>
      <c r="C33" s="85"/>
      <c r="D33" s="85"/>
      <c r="E33" s="84"/>
      <c r="F33" s="84"/>
      <c r="G33" s="282"/>
      <c r="H33" s="283"/>
      <c r="I33" s="284"/>
      <c r="J33" s="59"/>
      <c r="K33" s="59"/>
      <c r="L33" s="73"/>
      <c r="M33" s="72"/>
      <c r="N33" s="78"/>
    </row>
    <row r="34" spans="2:19" ht="15.75" x14ac:dyDescent="0.25">
      <c r="B34" s="86"/>
      <c r="C34" s="85"/>
      <c r="D34" s="85"/>
      <c r="E34" s="84"/>
      <c r="F34" s="84"/>
      <c r="G34" s="282"/>
      <c r="H34" s="283"/>
      <c r="I34" s="284"/>
      <c r="J34" s="59"/>
      <c r="K34" s="59"/>
      <c r="L34" s="73"/>
      <c r="M34" s="72"/>
      <c r="N34" s="78"/>
    </row>
    <row r="35" spans="2:19" ht="15.75" x14ac:dyDescent="0.25">
      <c r="B35" s="98">
        <v>3</v>
      </c>
      <c r="C35" s="97">
        <v>1</v>
      </c>
      <c r="D35" s="97"/>
      <c r="E35" s="96"/>
      <c r="F35" s="96"/>
      <c r="G35" s="292" t="s">
        <v>23</v>
      </c>
      <c r="H35" s="293"/>
      <c r="I35" s="294"/>
      <c r="J35" s="95">
        <v>30</v>
      </c>
      <c r="K35" s="95" t="s">
        <v>22</v>
      </c>
      <c r="L35" s="94" t="s">
        <v>22</v>
      </c>
      <c r="M35" s="94" t="s">
        <v>22</v>
      </c>
      <c r="N35" s="93">
        <f>SUM(N36:N44)</f>
        <v>-29800291.960000038</v>
      </c>
      <c r="O35" s="49"/>
    </row>
    <row r="36" spans="2:19" ht="15.75" x14ac:dyDescent="0.25">
      <c r="B36" s="92"/>
      <c r="C36" s="91"/>
      <c r="D36" s="91"/>
      <c r="E36" s="90"/>
      <c r="F36" s="90"/>
      <c r="G36" s="255"/>
      <c r="H36" s="256"/>
      <c r="I36" s="257"/>
      <c r="J36" s="89"/>
      <c r="K36" s="89"/>
      <c r="L36" s="88"/>
      <c r="M36" s="87"/>
      <c r="N36" s="78"/>
    </row>
    <row r="37" spans="2:19" ht="15.75" x14ac:dyDescent="0.25">
      <c r="B37" s="86"/>
      <c r="C37" s="85"/>
      <c r="D37" s="85"/>
      <c r="E37" s="84"/>
      <c r="F37" s="84"/>
      <c r="G37" s="282"/>
      <c r="H37" s="283"/>
      <c r="I37" s="284"/>
      <c r="J37" s="59"/>
      <c r="K37" s="59"/>
      <c r="L37" s="73"/>
      <c r="M37" s="72"/>
      <c r="N37" s="78"/>
    </row>
    <row r="38" spans="2:19" ht="15.75" x14ac:dyDescent="0.25">
      <c r="B38" s="86"/>
      <c r="C38" s="85"/>
      <c r="D38" s="85"/>
      <c r="E38" s="84"/>
      <c r="F38" s="84"/>
      <c r="G38" s="295"/>
      <c r="H38" s="296"/>
      <c r="I38" s="297"/>
      <c r="J38" s="59"/>
      <c r="K38" s="59"/>
      <c r="L38" s="58"/>
      <c r="M38" s="57"/>
      <c r="N38" s="83"/>
    </row>
    <row r="39" spans="2:19" ht="24.75" customHeight="1" x14ac:dyDescent="0.25">
      <c r="B39" s="82">
        <v>3</v>
      </c>
      <c r="C39" s="81">
        <v>1</v>
      </c>
      <c r="D39" s="81">
        <v>1</v>
      </c>
      <c r="E39" s="80">
        <v>1</v>
      </c>
      <c r="F39" s="80">
        <v>1</v>
      </c>
      <c r="G39" s="295" t="s">
        <v>21</v>
      </c>
      <c r="H39" s="296"/>
      <c r="I39" s="297"/>
      <c r="J39" s="79"/>
      <c r="K39" s="79"/>
      <c r="L39" s="79"/>
      <c r="M39" s="79"/>
      <c r="N39" s="78">
        <f>+'VARIACION EFECTIVO ENERO 2023'!H38</f>
        <v>-29800291.960000038</v>
      </c>
      <c r="O39" s="42" t="s">
        <v>8</v>
      </c>
      <c r="Q39" s="288"/>
      <c r="R39" s="288"/>
      <c r="S39" s="288"/>
    </row>
    <row r="40" spans="2:19" ht="15.75" x14ac:dyDescent="0.25">
      <c r="B40" s="68"/>
      <c r="C40" s="67"/>
      <c r="D40" s="67"/>
      <c r="E40" s="66"/>
      <c r="F40" s="66"/>
      <c r="G40" s="285"/>
      <c r="H40" s="286"/>
      <c r="I40" s="287"/>
      <c r="J40" s="74"/>
      <c r="K40" s="74"/>
      <c r="L40" s="73"/>
      <c r="M40" s="72"/>
      <c r="N40" s="71"/>
      <c r="O40" s="70"/>
      <c r="Q40" s="288"/>
      <c r="R40" s="288"/>
      <c r="S40" s="288"/>
    </row>
    <row r="41" spans="2:19" ht="15.75" x14ac:dyDescent="0.25">
      <c r="B41" s="68"/>
      <c r="C41" s="67"/>
      <c r="D41" s="67"/>
      <c r="E41" s="66"/>
      <c r="F41" s="66"/>
      <c r="G41" s="77"/>
      <c r="H41" s="76"/>
      <c r="I41" s="75"/>
      <c r="J41" s="74"/>
      <c r="K41" s="74"/>
      <c r="L41" s="73"/>
      <c r="M41" s="72"/>
      <c r="N41" s="71"/>
      <c r="O41" s="70"/>
      <c r="Q41" s="69"/>
      <c r="R41" s="69"/>
      <c r="S41" s="69"/>
    </row>
    <row r="42" spans="2:19" ht="15.75" x14ac:dyDescent="0.25">
      <c r="B42" s="68"/>
      <c r="C42" s="67"/>
      <c r="D42" s="67"/>
      <c r="E42" s="66"/>
      <c r="F42" s="66"/>
      <c r="G42" s="77"/>
      <c r="H42" s="76"/>
      <c r="I42" s="75"/>
      <c r="J42" s="74"/>
      <c r="K42" s="74"/>
      <c r="L42" s="73"/>
      <c r="M42" s="72"/>
      <c r="N42" s="71"/>
      <c r="O42" s="70"/>
      <c r="Q42" s="69"/>
      <c r="R42" s="69"/>
      <c r="S42" s="69"/>
    </row>
    <row r="43" spans="2:19" ht="15.75" x14ac:dyDescent="0.25">
      <c r="B43" s="68"/>
      <c r="C43" s="67"/>
      <c r="D43" s="67"/>
      <c r="E43" s="66"/>
      <c r="F43" s="66"/>
      <c r="G43" s="282"/>
      <c r="H43" s="283"/>
      <c r="I43" s="284"/>
      <c r="J43" s="59"/>
      <c r="K43" s="59"/>
      <c r="L43" s="65"/>
      <c r="M43" s="64"/>
      <c r="N43" s="63"/>
      <c r="Q43" s="288"/>
      <c r="R43" s="288"/>
      <c r="S43" s="288"/>
    </row>
    <row r="44" spans="2:19" ht="15.75" x14ac:dyDescent="0.25">
      <c r="B44" s="62"/>
      <c r="C44" s="61"/>
      <c r="D44" s="61"/>
      <c r="E44" s="60"/>
      <c r="F44" s="60"/>
      <c r="G44" s="282"/>
      <c r="H44" s="283"/>
      <c r="I44" s="284"/>
      <c r="J44" s="59"/>
      <c r="K44" s="59"/>
      <c r="L44" s="58"/>
      <c r="M44" s="57"/>
      <c r="N44" s="56"/>
    </row>
    <row r="45" spans="2:19" ht="26.25" customHeight="1" thickBot="1" x14ac:dyDescent="0.3">
      <c r="B45" s="55"/>
      <c r="C45" s="54"/>
      <c r="D45" s="54"/>
      <c r="E45" s="53"/>
      <c r="F45" s="53"/>
      <c r="G45" s="300" t="s">
        <v>20</v>
      </c>
      <c r="H45" s="301"/>
      <c r="I45" s="302"/>
      <c r="J45" s="52"/>
      <c r="K45" s="52"/>
      <c r="L45" s="51"/>
      <c r="M45" s="51"/>
      <c r="N45" s="50">
        <f>+N32-N35</f>
        <v>121952482.27000003</v>
      </c>
      <c r="O45" s="49"/>
    </row>
    <row r="50" spans="2:20" x14ac:dyDescent="0.2">
      <c r="N50" s="48"/>
    </row>
    <row r="51" spans="2:20" x14ac:dyDescent="0.2">
      <c r="N51" s="44"/>
      <c r="R51" s="43">
        <f>+R49-Q49</f>
        <v>0</v>
      </c>
      <c r="S51" s="45"/>
    </row>
    <row r="52" spans="2:20" x14ac:dyDescent="0.2">
      <c r="N52" s="44"/>
      <c r="Q52" s="43" t="s">
        <v>8</v>
      </c>
      <c r="R52" s="43" t="s">
        <v>8</v>
      </c>
    </row>
    <row r="53" spans="2:20" x14ac:dyDescent="0.2">
      <c r="B53" s="46"/>
      <c r="C53" s="46"/>
      <c r="D53" s="46"/>
      <c r="E53" s="46"/>
      <c r="F53" s="46"/>
      <c r="G53" s="46"/>
      <c r="J53" s="46"/>
      <c r="K53" s="46"/>
      <c r="L53" s="46"/>
      <c r="N53" s="44"/>
      <c r="R53" s="43" t="s">
        <v>8</v>
      </c>
    </row>
    <row r="54" spans="2:20" x14ac:dyDescent="0.2">
      <c r="B54" s="47"/>
      <c r="C54" s="46"/>
      <c r="D54" s="46"/>
      <c r="E54" s="46"/>
      <c r="F54" s="46"/>
      <c r="G54" s="46"/>
      <c r="K54" s="46"/>
      <c r="L54" s="46"/>
      <c r="M54" s="46"/>
      <c r="O54" s="44"/>
      <c r="R54" s="43" t="s">
        <v>8</v>
      </c>
      <c r="T54" s="45" t="s">
        <v>8</v>
      </c>
    </row>
    <row r="55" spans="2:20" ht="15" x14ac:dyDescent="0.25">
      <c r="B55" s="303" t="s">
        <v>19</v>
      </c>
      <c r="C55" s="303"/>
      <c r="D55" s="303"/>
      <c r="E55" s="303"/>
      <c r="F55" s="303"/>
      <c r="G55" s="303"/>
      <c r="K55" s="303" t="s">
        <v>14</v>
      </c>
      <c r="L55" s="303"/>
      <c r="M55" s="303"/>
      <c r="N55" s="303"/>
      <c r="O55" s="44"/>
    </row>
    <row r="56" spans="2:20" ht="24" customHeight="1" x14ac:dyDescent="0.25">
      <c r="B56" s="298" t="s">
        <v>18</v>
      </c>
      <c r="C56" s="298"/>
      <c r="D56" s="298"/>
      <c r="E56" s="298"/>
      <c r="F56" s="298"/>
      <c r="G56" s="298"/>
      <c r="K56" s="299" t="s">
        <v>17</v>
      </c>
      <c r="L56" s="299"/>
      <c r="M56" s="299"/>
      <c r="N56" s="299"/>
    </row>
  </sheetData>
  <mergeCells count="54">
    <mergeCell ref="B56:G56"/>
    <mergeCell ref="K56:N56"/>
    <mergeCell ref="G43:I43"/>
    <mergeCell ref="Q43:S43"/>
    <mergeCell ref="G44:I44"/>
    <mergeCell ref="G45:I45"/>
    <mergeCell ref="B55:G55"/>
    <mergeCell ref="K55:N55"/>
    <mergeCell ref="G28:I28"/>
    <mergeCell ref="G40:I40"/>
    <mergeCell ref="Q40:S40"/>
    <mergeCell ref="G30:I30"/>
    <mergeCell ref="G31:I31"/>
    <mergeCell ref="G32:I32"/>
    <mergeCell ref="G33:I33"/>
    <mergeCell ref="G34:I34"/>
    <mergeCell ref="G35:I35"/>
    <mergeCell ref="G36:I36"/>
    <mergeCell ref="G29:I29"/>
    <mergeCell ref="Q39:S39"/>
    <mergeCell ref="G37:I37"/>
    <mergeCell ref="G38:I38"/>
    <mergeCell ref="G39:I39"/>
    <mergeCell ref="G27:I27"/>
    <mergeCell ref="G12:I12"/>
    <mergeCell ref="G13:I13"/>
    <mergeCell ref="G14:I14"/>
    <mergeCell ref="G15:I15"/>
    <mergeCell ref="G16:I16"/>
    <mergeCell ref="G18:I18"/>
    <mergeCell ref="G19:I19"/>
    <mergeCell ref="G20:I20"/>
    <mergeCell ref="G21:I21"/>
    <mergeCell ref="G17:I17"/>
    <mergeCell ref="G22:I22"/>
    <mergeCell ref="G23:I23"/>
    <mergeCell ref="G24:I24"/>
    <mergeCell ref="G25:I25"/>
    <mergeCell ref="G26:I26"/>
    <mergeCell ref="B6:N6"/>
    <mergeCell ref="B7:N7"/>
    <mergeCell ref="B8:F10"/>
    <mergeCell ref="G8:I11"/>
    <mergeCell ref="J8:J11"/>
    <mergeCell ref="K8:K11"/>
    <mergeCell ref="L8:L11"/>
    <mergeCell ref="M8:M11"/>
    <mergeCell ref="N8:N11"/>
    <mergeCell ref="B5:N5"/>
    <mergeCell ref="B1:N1"/>
    <mergeCell ref="B2:K2"/>
    <mergeCell ref="L2:N2"/>
    <mergeCell ref="B3:N3"/>
    <mergeCell ref="B4:N4"/>
  </mergeCells>
  <printOptions horizontalCentered="1"/>
  <pageMargins left="0.72" right="0.7" top="0.75" bottom="0.75" header="0.3" footer="3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0"/>
  <sheetViews>
    <sheetView tabSelected="1" zoomScale="90" zoomScaleNormal="90" workbookViewId="0">
      <selection activeCell="N25" sqref="N25"/>
    </sheetView>
  </sheetViews>
  <sheetFormatPr baseColWidth="10" defaultColWidth="9.140625" defaultRowHeight="15" x14ac:dyDescent="0.25"/>
  <cols>
    <col min="1" max="1" width="8" style="135" customWidth="1"/>
    <col min="2" max="6" width="9.140625" style="135" customWidth="1"/>
    <col min="7" max="7" width="78.5703125" style="135" customWidth="1"/>
    <col min="8" max="10" width="9.140625" style="135" customWidth="1"/>
    <col min="11" max="11" width="18.7109375" style="136" bestFit="1" customWidth="1"/>
    <col min="12" max="12" width="11.7109375" style="135" bestFit="1" customWidth="1"/>
    <col min="13" max="16384" width="9.140625" style="135"/>
  </cols>
  <sheetData>
    <row r="1" spans="2:12" s="42" customFormat="1" ht="12" customHeight="1" x14ac:dyDescent="0.25">
      <c r="B1" s="181"/>
      <c r="C1" s="181"/>
      <c r="D1" s="181"/>
      <c r="E1" s="181"/>
      <c r="F1" s="181"/>
      <c r="G1" s="186" t="s">
        <v>266</v>
      </c>
      <c r="H1" s="182"/>
      <c r="I1" s="181"/>
      <c r="J1" s="181"/>
      <c r="K1" s="180"/>
    </row>
    <row r="2" spans="2:12" s="42" customFormat="1" ht="12" customHeight="1" x14ac:dyDescent="0.2">
      <c r="B2" s="304" t="s">
        <v>265</v>
      </c>
      <c r="C2" s="304"/>
      <c r="D2" s="305">
        <v>5104</v>
      </c>
      <c r="E2" s="305"/>
      <c r="F2" s="183" t="s">
        <v>8</v>
      </c>
      <c r="G2" s="181" t="s">
        <v>0</v>
      </c>
      <c r="H2" s="185"/>
      <c r="I2" s="185"/>
      <c r="J2" s="185"/>
      <c r="K2" s="184"/>
      <c r="L2" s="49"/>
    </row>
    <row r="3" spans="2:12" s="42" customFormat="1" ht="12" customHeight="1" x14ac:dyDescent="0.2">
      <c r="B3" s="304" t="s">
        <v>264</v>
      </c>
      <c r="C3" s="304"/>
      <c r="D3" s="306" t="s">
        <v>263</v>
      </c>
      <c r="E3" s="306"/>
      <c r="F3" s="183" t="s">
        <v>8</v>
      </c>
      <c r="G3" s="181" t="s">
        <v>262</v>
      </c>
      <c r="H3" s="182"/>
      <c r="I3" s="181"/>
      <c r="J3" s="181"/>
      <c r="K3" s="180"/>
    </row>
    <row r="4" spans="2:12" s="42" customFormat="1" ht="12" customHeight="1" x14ac:dyDescent="0.2">
      <c r="B4" s="307" t="s">
        <v>261</v>
      </c>
      <c r="C4" s="307"/>
      <c r="D4" s="305" t="s">
        <v>260</v>
      </c>
      <c r="E4" s="305"/>
      <c r="K4" s="179"/>
      <c r="L4" s="49"/>
    </row>
    <row r="5" spans="2:12" s="42" customFormat="1" ht="12" customHeight="1" x14ac:dyDescent="0.2">
      <c r="B5" s="308" t="s">
        <v>259</v>
      </c>
      <c r="C5" s="308"/>
      <c r="D5" s="305" t="s">
        <v>258</v>
      </c>
      <c r="E5" s="305"/>
      <c r="F5" s="178"/>
      <c r="G5" s="178"/>
      <c r="H5" s="178"/>
      <c r="I5" s="178"/>
      <c r="J5" s="178"/>
      <c r="K5" s="177"/>
    </row>
    <row r="8" spans="2:12" s="42" customFormat="1" ht="12" customHeight="1" x14ac:dyDescent="0.2">
      <c r="B8" s="309" t="s">
        <v>257</v>
      </c>
      <c r="C8" s="309" t="s">
        <v>256</v>
      </c>
      <c r="D8" s="309" t="s">
        <v>255</v>
      </c>
      <c r="E8" s="312" t="s">
        <v>254</v>
      </c>
      <c r="F8" s="312" t="s">
        <v>253</v>
      </c>
      <c r="G8" s="326" t="s">
        <v>252</v>
      </c>
      <c r="H8" s="312" t="s">
        <v>251</v>
      </c>
      <c r="I8" s="312" t="s">
        <v>250</v>
      </c>
      <c r="J8" s="312" t="s">
        <v>47</v>
      </c>
      <c r="K8" s="323" t="s">
        <v>249</v>
      </c>
    </row>
    <row r="9" spans="2:12" s="42" customFormat="1" ht="12" customHeight="1" x14ac:dyDescent="0.2">
      <c r="B9" s="310"/>
      <c r="C9" s="310"/>
      <c r="D9" s="310"/>
      <c r="E9" s="313"/>
      <c r="F9" s="313"/>
      <c r="G9" s="327"/>
      <c r="H9" s="313"/>
      <c r="I9" s="313"/>
      <c r="J9" s="313"/>
      <c r="K9" s="324"/>
      <c r="L9" s="49"/>
    </row>
    <row r="10" spans="2:12" s="42" customFormat="1" ht="12" customHeight="1" x14ac:dyDescent="0.2">
      <c r="B10" s="311"/>
      <c r="C10" s="311"/>
      <c r="D10" s="311"/>
      <c r="E10" s="314"/>
      <c r="F10" s="314"/>
      <c r="G10" s="176" t="s">
        <v>248</v>
      </c>
      <c r="H10" s="314"/>
      <c r="I10" s="314"/>
      <c r="J10" s="314"/>
      <c r="K10" s="325"/>
    </row>
    <row r="11" spans="2:12" s="42" customFormat="1" ht="12" customHeight="1" x14ac:dyDescent="0.2">
      <c r="B11" s="154">
        <v>2</v>
      </c>
      <c r="C11" s="154">
        <v>1</v>
      </c>
      <c r="D11" s="317"/>
      <c r="E11" s="318"/>
      <c r="F11" s="319"/>
      <c r="G11" s="96" t="s">
        <v>247</v>
      </c>
      <c r="H11" s="152" t="s">
        <v>57</v>
      </c>
      <c r="I11" s="151">
        <v>9995</v>
      </c>
      <c r="J11" s="151">
        <v>30</v>
      </c>
      <c r="K11" s="170">
        <f>+'[1]Detalle Ejecucion Presupuesto '!$E$2</f>
        <v>78866507.370000005</v>
      </c>
      <c r="L11" s="49"/>
    </row>
    <row r="12" spans="2:12" s="42" customFormat="1" ht="12" customHeight="1" x14ac:dyDescent="0.2">
      <c r="B12" s="175"/>
      <c r="C12" s="175"/>
      <c r="D12" s="90"/>
      <c r="E12" s="90"/>
      <c r="F12" s="90"/>
      <c r="G12" s="174" t="s">
        <v>246</v>
      </c>
      <c r="H12" s="163"/>
      <c r="I12" s="90"/>
      <c r="J12" s="163"/>
      <c r="K12" s="150">
        <f>+'[1]Detalle Ejecucion Presupuesto '!$E$3</f>
        <v>35466222.630000003</v>
      </c>
      <c r="L12" s="49"/>
    </row>
    <row r="13" spans="2:12" ht="12.75" x14ac:dyDescent="0.2">
      <c r="B13" s="84">
        <v>2</v>
      </c>
      <c r="C13" s="84">
        <v>1</v>
      </c>
      <c r="D13" s="146">
        <v>1</v>
      </c>
      <c r="E13" s="146">
        <v>1</v>
      </c>
      <c r="F13" s="146">
        <v>1</v>
      </c>
      <c r="G13" s="173" t="s">
        <v>245</v>
      </c>
      <c r="H13" s="173"/>
      <c r="I13" s="84"/>
      <c r="J13" s="146"/>
      <c r="K13" s="145">
        <f>+'[1]Detalle Ejecucion Presupuesto '!$E$4</f>
        <v>26313589.100000001</v>
      </c>
    </row>
    <row r="14" spans="2:12" ht="12.75" x14ac:dyDescent="0.2">
      <c r="B14" s="84">
        <v>2</v>
      </c>
      <c r="C14" s="84">
        <v>1</v>
      </c>
      <c r="D14" s="146">
        <v>1</v>
      </c>
      <c r="E14" s="146">
        <v>2</v>
      </c>
      <c r="F14" s="146">
        <v>6</v>
      </c>
      <c r="G14" s="155" t="s">
        <v>244</v>
      </c>
      <c r="H14" s="155"/>
      <c r="I14" s="84"/>
      <c r="J14" s="146"/>
      <c r="K14" s="145">
        <f>+'[1]Detalle Ejecucion Presupuesto '!$E$6</f>
        <v>5600</v>
      </c>
    </row>
    <row r="15" spans="2:12" ht="12.75" x14ac:dyDescent="0.2">
      <c r="B15" s="84">
        <v>2</v>
      </c>
      <c r="C15" s="84">
        <v>1</v>
      </c>
      <c r="D15" s="146">
        <v>1</v>
      </c>
      <c r="E15" s="146">
        <v>2</v>
      </c>
      <c r="F15" s="146">
        <v>8</v>
      </c>
      <c r="G15" s="155" t="s">
        <v>243</v>
      </c>
      <c r="H15" s="155"/>
      <c r="I15" s="84"/>
      <c r="J15" s="146"/>
      <c r="K15" s="145">
        <f>+'[1]Detalle Ejecucion Presupuesto '!$E$5</f>
        <v>5638152.1900000004</v>
      </c>
    </row>
    <row r="16" spans="2:12" ht="12.75" x14ac:dyDescent="0.2">
      <c r="B16" s="84">
        <v>2</v>
      </c>
      <c r="C16" s="84">
        <v>1</v>
      </c>
      <c r="D16" s="146">
        <v>1</v>
      </c>
      <c r="E16" s="146">
        <v>3</v>
      </c>
      <c r="F16" s="146">
        <v>1</v>
      </c>
      <c r="G16" s="155" t="s">
        <v>242</v>
      </c>
      <c r="H16" s="155"/>
      <c r="I16" s="84"/>
      <c r="J16" s="146"/>
      <c r="K16" s="145">
        <f>+'[1]Detalle Ejecucion Presupuesto '!$E$8</f>
        <v>317697.17</v>
      </c>
    </row>
    <row r="17" spans="2:11" ht="12.75" x14ac:dyDescent="0.2">
      <c r="B17" s="148">
        <v>2</v>
      </c>
      <c r="C17" s="148">
        <v>1</v>
      </c>
      <c r="D17" s="168">
        <v>1</v>
      </c>
      <c r="E17" s="168">
        <v>4</v>
      </c>
      <c r="F17" s="168">
        <v>1</v>
      </c>
      <c r="G17" s="167" t="s">
        <v>241</v>
      </c>
      <c r="H17" s="167"/>
      <c r="I17" s="148"/>
      <c r="J17" s="168"/>
      <c r="K17" s="145">
        <f>+'[1]Detalle Ejecucion Presupuesto '!$E$9</f>
        <v>3191184.17</v>
      </c>
    </row>
    <row r="18" spans="2:11" ht="12.75" x14ac:dyDescent="0.2">
      <c r="B18" s="148">
        <v>2</v>
      </c>
      <c r="C18" s="148">
        <v>1</v>
      </c>
      <c r="D18" s="168">
        <v>1</v>
      </c>
      <c r="E18" s="168">
        <v>5</v>
      </c>
      <c r="F18" s="168">
        <v>3</v>
      </c>
      <c r="G18" s="167" t="s">
        <v>240</v>
      </c>
      <c r="H18" s="167"/>
      <c r="I18" s="148"/>
      <c r="J18" s="168"/>
      <c r="K18" s="145">
        <f>+'[1]Detalle Ejecucion Presupuesto '!$E$10</f>
        <v>0</v>
      </c>
    </row>
    <row r="19" spans="2:11" ht="12" customHeight="1" x14ac:dyDescent="0.2">
      <c r="B19" s="148">
        <v>2</v>
      </c>
      <c r="C19" s="148">
        <v>1</v>
      </c>
      <c r="D19" s="168">
        <v>1</v>
      </c>
      <c r="E19" s="168">
        <v>5</v>
      </c>
      <c r="F19" s="168">
        <v>4</v>
      </c>
      <c r="G19" s="167" t="s">
        <v>239</v>
      </c>
      <c r="H19" s="167"/>
      <c r="I19" s="148"/>
      <c r="J19" s="172"/>
      <c r="K19" s="145">
        <f>+'[1]Detalle Ejecucion Presupuesto '!$E$11</f>
        <v>0</v>
      </c>
    </row>
    <row r="20" spans="2:11" ht="12.75" x14ac:dyDescent="0.2">
      <c r="B20" s="148"/>
      <c r="C20" s="148"/>
      <c r="D20" s="168"/>
      <c r="E20" s="168"/>
      <c r="F20" s="168"/>
      <c r="G20" s="164" t="s">
        <v>238</v>
      </c>
      <c r="H20" s="167"/>
      <c r="I20" s="148"/>
      <c r="J20" s="172"/>
      <c r="K20" s="150">
        <f>+'[1]Detalle Ejecucion Presupuesto '!$E$12</f>
        <v>7775253.29</v>
      </c>
    </row>
    <row r="21" spans="2:11" ht="12.75" x14ac:dyDescent="0.2">
      <c r="B21" s="148">
        <v>2</v>
      </c>
      <c r="C21" s="148">
        <v>1</v>
      </c>
      <c r="D21" s="168">
        <v>2</v>
      </c>
      <c r="E21" s="168">
        <v>2</v>
      </c>
      <c r="F21" s="168">
        <v>1</v>
      </c>
      <c r="G21" s="135" t="s">
        <v>237</v>
      </c>
      <c r="H21" s="167"/>
      <c r="I21" s="148"/>
      <c r="J21" s="172"/>
      <c r="K21" s="145">
        <f>+'[1]Detalle Ejecucion Presupuesto '!$E$13</f>
        <v>0</v>
      </c>
    </row>
    <row r="22" spans="2:11" ht="12.75" x14ac:dyDescent="0.2">
      <c r="B22" s="84">
        <v>2</v>
      </c>
      <c r="C22" s="84">
        <v>1</v>
      </c>
      <c r="D22" s="146">
        <v>2</v>
      </c>
      <c r="E22" s="146">
        <v>2</v>
      </c>
      <c r="F22" s="146">
        <v>4</v>
      </c>
      <c r="G22" s="155" t="s">
        <v>236</v>
      </c>
      <c r="H22" s="155"/>
      <c r="I22" s="84"/>
      <c r="J22" s="146"/>
      <c r="K22" s="145">
        <f>+'[1]Detalle Ejecucion Presupuesto '!$E$14</f>
        <v>810900</v>
      </c>
    </row>
    <row r="23" spans="2:11" ht="12.75" x14ac:dyDescent="0.2">
      <c r="B23" s="84">
        <v>2</v>
      </c>
      <c r="C23" s="84">
        <v>1</v>
      </c>
      <c r="D23" s="168">
        <v>2</v>
      </c>
      <c r="E23" s="168">
        <v>2</v>
      </c>
      <c r="F23" s="168">
        <v>5</v>
      </c>
      <c r="G23" s="167" t="s">
        <v>235</v>
      </c>
      <c r="H23" s="167"/>
      <c r="I23" s="84"/>
      <c r="J23" s="171"/>
      <c r="K23" s="145">
        <f>+'[1]Detalle Ejecucion Presupuesto '!$E$15</f>
        <v>2488436.42</v>
      </c>
    </row>
    <row r="24" spans="2:11" ht="12.75" x14ac:dyDescent="0.2">
      <c r="B24" s="84">
        <v>2</v>
      </c>
      <c r="C24" s="84">
        <v>1</v>
      </c>
      <c r="D24" s="146">
        <v>2</v>
      </c>
      <c r="E24" s="146">
        <v>2</v>
      </c>
      <c r="F24" s="146">
        <v>7</v>
      </c>
      <c r="G24" s="135" t="s">
        <v>234</v>
      </c>
      <c r="H24" s="155"/>
      <c r="I24" s="84"/>
      <c r="J24" s="146"/>
      <c r="K24" s="145">
        <f>+'[1]Detalle Ejecucion Presupuesto '!$E$16</f>
        <v>0</v>
      </c>
    </row>
    <row r="25" spans="2:11" ht="12.75" x14ac:dyDescent="0.2">
      <c r="B25" s="84">
        <v>2</v>
      </c>
      <c r="C25" s="84">
        <v>1</v>
      </c>
      <c r="D25" s="168">
        <v>2</v>
      </c>
      <c r="E25" s="168">
        <v>2</v>
      </c>
      <c r="F25" s="168">
        <v>8</v>
      </c>
      <c r="G25" s="167" t="s">
        <v>233</v>
      </c>
      <c r="H25" s="167"/>
      <c r="I25" s="84"/>
      <c r="J25" s="171"/>
      <c r="K25" s="145">
        <f>+'[1]Detalle Ejecucion Presupuesto '!$E$17</f>
        <v>4475916.87</v>
      </c>
    </row>
    <row r="26" spans="2:11" ht="12.75" x14ac:dyDescent="0.2">
      <c r="B26" s="84"/>
      <c r="C26" s="84"/>
      <c r="D26" s="168"/>
      <c r="E26" s="168"/>
      <c r="F26" s="168"/>
      <c r="G26" s="164" t="s">
        <v>232</v>
      </c>
      <c r="H26" s="167"/>
      <c r="I26" s="84"/>
      <c r="J26" s="171"/>
      <c r="K26" s="150">
        <f>+'[1]Detalle Ejecucion Presupuesto '!$E$21</f>
        <v>0</v>
      </c>
    </row>
    <row r="27" spans="2:11" ht="12.75" x14ac:dyDescent="0.2">
      <c r="B27" s="84">
        <v>2</v>
      </c>
      <c r="C27" s="84">
        <v>1</v>
      </c>
      <c r="D27" s="146">
        <v>3</v>
      </c>
      <c r="E27" s="146">
        <v>1</v>
      </c>
      <c r="F27" s="146">
        <v>1</v>
      </c>
      <c r="G27" s="155" t="s">
        <v>231</v>
      </c>
      <c r="H27" s="155"/>
      <c r="I27" s="84"/>
      <c r="J27" s="146"/>
      <c r="K27" s="145">
        <f>+'[1]Detalle Ejecucion Presupuesto '!$E$22</f>
        <v>0</v>
      </c>
    </row>
    <row r="28" spans="2:11" ht="12.75" x14ac:dyDescent="0.2">
      <c r="B28" s="84">
        <v>2</v>
      </c>
      <c r="C28" s="84">
        <v>1</v>
      </c>
      <c r="D28" s="146">
        <v>3</v>
      </c>
      <c r="E28" s="146">
        <v>2</v>
      </c>
      <c r="F28" s="146">
        <v>1</v>
      </c>
      <c r="G28" s="155" t="s">
        <v>230</v>
      </c>
      <c r="H28" s="155"/>
      <c r="I28" s="84"/>
      <c r="J28" s="146"/>
      <c r="K28" s="145">
        <f>+'[1]Detalle Ejecucion Presupuesto '!$E$23</f>
        <v>0</v>
      </c>
    </row>
    <row r="29" spans="2:11" ht="12.75" x14ac:dyDescent="0.2">
      <c r="B29" s="84"/>
      <c r="C29" s="84"/>
      <c r="D29" s="146"/>
      <c r="E29" s="146"/>
      <c r="F29" s="146"/>
      <c r="G29" s="164" t="s">
        <v>229</v>
      </c>
      <c r="H29" s="155"/>
      <c r="I29" s="84"/>
      <c r="J29" s="146"/>
      <c r="K29" s="150">
        <f>+'[1]Detalle Ejecucion Presupuesto '!$E$24</f>
        <v>30085500</v>
      </c>
    </row>
    <row r="30" spans="2:11" ht="12.75" x14ac:dyDescent="0.2">
      <c r="B30" s="84">
        <v>2</v>
      </c>
      <c r="C30" s="84">
        <v>1</v>
      </c>
      <c r="D30" s="146">
        <v>4</v>
      </c>
      <c r="E30" s="146">
        <v>1</v>
      </c>
      <c r="F30" s="146">
        <v>1</v>
      </c>
      <c r="G30" s="155" t="s">
        <v>228</v>
      </c>
      <c r="H30" s="155"/>
      <c r="I30" s="84"/>
      <c r="J30" s="146"/>
      <c r="K30" s="145">
        <f>+'[1]Detalle Ejecucion Presupuesto '!$E$25</f>
        <v>30085500</v>
      </c>
    </row>
    <row r="31" spans="2:11" ht="12.75" x14ac:dyDescent="0.2">
      <c r="B31" s="84">
        <v>2</v>
      </c>
      <c r="C31" s="84">
        <v>1</v>
      </c>
      <c r="D31" s="146">
        <v>4</v>
      </c>
      <c r="E31" s="146">
        <v>2</v>
      </c>
      <c r="F31" s="146">
        <v>1</v>
      </c>
      <c r="G31" s="155" t="s">
        <v>227</v>
      </c>
      <c r="H31" s="155"/>
      <c r="I31" s="84"/>
      <c r="J31" s="146"/>
      <c r="K31" s="145">
        <f>+'[1]Detalle Ejecucion Presupuesto '!$E$26</f>
        <v>0</v>
      </c>
    </row>
    <row r="32" spans="2:11" ht="12.75" x14ac:dyDescent="0.2">
      <c r="B32" s="84">
        <v>2</v>
      </c>
      <c r="C32" s="84">
        <v>1</v>
      </c>
      <c r="D32" s="146">
        <v>4</v>
      </c>
      <c r="E32" s="146">
        <v>2</v>
      </c>
      <c r="F32" s="146">
        <v>2</v>
      </c>
      <c r="G32" s="155" t="s">
        <v>226</v>
      </c>
      <c r="H32" s="155"/>
      <c r="I32" s="84"/>
      <c r="J32" s="146"/>
      <c r="K32" s="145">
        <f>+'[1]Detalle Ejecucion Presupuesto '!$E$27</f>
        <v>0</v>
      </c>
    </row>
    <row r="33" spans="2:11" ht="12.75" x14ac:dyDescent="0.2">
      <c r="B33" s="84">
        <v>2</v>
      </c>
      <c r="C33" s="84">
        <v>1</v>
      </c>
      <c r="D33" s="146">
        <v>4</v>
      </c>
      <c r="E33" s="146">
        <v>4</v>
      </c>
      <c r="F33" s="146">
        <v>4</v>
      </c>
      <c r="G33" s="155" t="s">
        <v>225</v>
      </c>
      <c r="H33" s="155"/>
      <c r="I33" s="84"/>
      <c r="J33" s="146"/>
      <c r="K33" s="145">
        <f>+'[1]Detalle Ejecucion Presupuesto '!$E$28</f>
        <v>0</v>
      </c>
    </row>
    <row r="34" spans="2:11" ht="12.75" x14ac:dyDescent="0.2">
      <c r="B34" s="84"/>
      <c r="C34" s="84"/>
      <c r="D34" s="146"/>
      <c r="E34" s="146"/>
      <c r="F34" s="146"/>
      <c r="G34" s="164" t="s">
        <v>224</v>
      </c>
      <c r="H34" s="155"/>
      <c r="I34" s="84"/>
      <c r="J34" s="146"/>
      <c r="K34" s="150">
        <f>+'[1]Detalle Ejecucion Presupuesto '!$E$29</f>
        <v>5539531.4500000002</v>
      </c>
    </row>
    <row r="35" spans="2:11" ht="12.75" x14ac:dyDescent="0.2">
      <c r="B35" s="148">
        <v>2</v>
      </c>
      <c r="C35" s="148">
        <v>1</v>
      </c>
      <c r="D35" s="168">
        <v>5</v>
      </c>
      <c r="E35" s="168">
        <v>1</v>
      </c>
      <c r="F35" s="168">
        <v>1</v>
      </c>
      <c r="G35" s="167" t="s">
        <v>223</v>
      </c>
      <c r="H35" s="167"/>
      <c r="I35" s="148"/>
      <c r="J35" s="168"/>
      <c r="K35" s="145">
        <f>+'[1]Detalle Ejecucion Presupuesto '!$E$30</f>
        <v>2577065.2000000002</v>
      </c>
    </row>
    <row r="36" spans="2:11" ht="12.75" x14ac:dyDescent="0.2">
      <c r="B36" s="148">
        <v>2</v>
      </c>
      <c r="C36" s="148">
        <v>1</v>
      </c>
      <c r="D36" s="168">
        <v>5</v>
      </c>
      <c r="E36" s="168">
        <v>2</v>
      </c>
      <c r="F36" s="168">
        <v>1</v>
      </c>
      <c r="G36" s="167" t="s">
        <v>222</v>
      </c>
      <c r="H36" s="167"/>
      <c r="I36" s="148"/>
      <c r="J36" s="168"/>
      <c r="K36" s="145">
        <f>+'[1]Detalle Ejecucion Presupuesto '!$E$31</f>
        <v>2596321.61</v>
      </c>
    </row>
    <row r="37" spans="2:11" ht="12.75" x14ac:dyDescent="0.2">
      <c r="B37" s="148">
        <v>2</v>
      </c>
      <c r="C37" s="148">
        <v>1</v>
      </c>
      <c r="D37" s="168">
        <v>5</v>
      </c>
      <c r="E37" s="168">
        <v>3</v>
      </c>
      <c r="F37" s="168">
        <v>1</v>
      </c>
      <c r="G37" s="167" t="s">
        <v>221</v>
      </c>
      <c r="H37" s="167"/>
      <c r="I37" s="148"/>
      <c r="J37" s="168"/>
      <c r="K37" s="145">
        <f>+'[1]Detalle Ejecucion Presupuesto '!$E$32</f>
        <v>366144.64</v>
      </c>
    </row>
    <row r="38" spans="2:11" ht="12.75" x14ac:dyDescent="0.2">
      <c r="B38" s="84"/>
      <c r="C38" s="84"/>
      <c r="D38" s="146"/>
      <c r="E38" s="146"/>
      <c r="F38" s="146"/>
      <c r="G38" s="155"/>
      <c r="H38" s="155"/>
      <c r="I38" s="143"/>
      <c r="J38" s="146"/>
      <c r="K38" s="145"/>
    </row>
    <row r="39" spans="2:11" ht="12.75" x14ac:dyDescent="0.2">
      <c r="B39" s="154">
        <v>2</v>
      </c>
      <c r="C39" s="154">
        <v>2</v>
      </c>
      <c r="D39" s="317"/>
      <c r="E39" s="318"/>
      <c r="F39" s="319"/>
      <c r="G39" s="153" t="s">
        <v>220</v>
      </c>
      <c r="H39" s="152" t="s">
        <v>57</v>
      </c>
      <c r="I39" s="151">
        <v>9995</v>
      </c>
      <c r="J39" s="151">
        <v>30</v>
      </c>
      <c r="K39" s="170">
        <f>+'[1]Detalle Ejecucion Presupuesto '!$E$33</f>
        <v>5260932.08</v>
      </c>
    </row>
    <row r="40" spans="2:11" ht="12.75" x14ac:dyDescent="0.2">
      <c r="B40" s="156"/>
      <c r="C40" s="156"/>
      <c r="D40" s="90"/>
      <c r="E40" s="90"/>
      <c r="F40" s="146"/>
      <c r="G40" s="164" t="s">
        <v>219</v>
      </c>
      <c r="H40" s="85"/>
      <c r="I40" s="84"/>
      <c r="J40" s="84"/>
      <c r="K40" s="150">
        <f>+'[1]Detalle Ejecucion Presupuesto '!$E$34</f>
        <v>623403.17999999993</v>
      </c>
    </row>
    <row r="41" spans="2:11" ht="12.75" x14ac:dyDescent="0.2">
      <c r="B41" s="84">
        <v>2</v>
      </c>
      <c r="C41" s="84">
        <v>2</v>
      </c>
      <c r="D41" s="146">
        <v>1</v>
      </c>
      <c r="E41" s="146">
        <v>2</v>
      </c>
      <c r="F41" s="146">
        <v>1</v>
      </c>
      <c r="G41" s="155" t="s">
        <v>218</v>
      </c>
      <c r="H41" s="155"/>
      <c r="I41" s="84"/>
      <c r="J41" s="84"/>
      <c r="K41" s="145">
        <f>+'[1]Detalle Ejecucion Presupuesto '!$E$35</f>
        <v>2268.27</v>
      </c>
    </row>
    <row r="42" spans="2:11" ht="12.75" x14ac:dyDescent="0.2">
      <c r="B42" s="84">
        <v>2</v>
      </c>
      <c r="C42" s="84">
        <v>2</v>
      </c>
      <c r="D42" s="146">
        <v>1</v>
      </c>
      <c r="E42" s="146">
        <v>3</v>
      </c>
      <c r="F42" s="146">
        <v>1</v>
      </c>
      <c r="G42" s="155" t="s">
        <v>217</v>
      </c>
      <c r="H42" s="155"/>
      <c r="I42" s="84"/>
      <c r="J42" s="84"/>
      <c r="K42" s="145">
        <f>+'[1]Detalle Ejecucion Presupuesto '!$E$36</f>
        <v>202423.89</v>
      </c>
    </row>
    <row r="43" spans="2:11" ht="12.75" x14ac:dyDescent="0.2">
      <c r="B43" s="84">
        <v>2</v>
      </c>
      <c r="C43" s="84">
        <v>2</v>
      </c>
      <c r="D43" s="146">
        <v>1</v>
      </c>
      <c r="E43" s="146">
        <v>4</v>
      </c>
      <c r="F43" s="146">
        <v>1</v>
      </c>
      <c r="G43" s="155" t="s">
        <v>216</v>
      </c>
      <c r="H43" s="155"/>
      <c r="I43" s="84"/>
      <c r="J43" s="84"/>
      <c r="K43" s="145">
        <f>+'[1]Detalle Ejecucion Presupuesto '!$E$37</f>
        <v>2355</v>
      </c>
    </row>
    <row r="44" spans="2:11" ht="12.75" x14ac:dyDescent="0.2">
      <c r="B44" s="84">
        <v>2</v>
      </c>
      <c r="C44" s="84">
        <v>2</v>
      </c>
      <c r="D44" s="146">
        <v>1</v>
      </c>
      <c r="E44" s="146">
        <v>5</v>
      </c>
      <c r="F44" s="146">
        <v>1</v>
      </c>
      <c r="G44" s="155" t="s">
        <v>215</v>
      </c>
      <c r="H44" s="155"/>
      <c r="I44" s="84"/>
      <c r="J44" s="84"/>
      <c r="K44" s="145">
        <f>+'[1]Detalle Ejecucion Presupuesto '!$E$38</f>
        <v>189495.69</v>
      </c>
    </row>
    <row r="45" spans="2:11" ht="12.75" x14ac:dyDescent="0.2">
      <c r="B45" s="84">
        <v>2</v>
      </c>
      <c r="C45" s="84">
        <v>2</v>
      </c>
      <c r="D45" s="146">
        <v>1</v>
      </c>
      <c r="E45" s="146">
        <v>6</v>
      </c>
      <c r="F45" s="146">
        <v>1</v>
      </c>
      <c r="G45" s="155" t="s">
        <v>214</v>
      </c>
      <c r="H45" s="155"/>
      <c r="I45" s="84"/>
      <c r="J45" s="84"/>
      <c r="K45" s="145">
        <f>+'[1]Detalle Ejecucion Presupuesto '!$E$39</f>
        <v>218522.33</v>
      </c>
    </row>
    <row r="46" spans="2:11" ht="12.75" x14ac:dyDescent="0.2">
      <c r="B46" s="84">
        <v>2</v>
      </c>
      <c r="C46" s="84">
        <v>2</v>
      </c>
      <c r="D46" s="146">
        <v>1</v>
      </c>
      <c r="E46" s="146">
        <v>7</v>
      </c>
      <c r="F46" s="146">
        <v>1</v>
      </c>
      <c r="G46" s="155" t="s">
        <v>213</v>
      </c>
      <c r="H46" s="155"/>
      <c r="I46" s="84"/>
      <c r="J46" s="84"/>
      <c r="K46" s="145">
        <f>+'[1]Detalle Ejecucion Presupuesto '!$E$40</f>
        <v>1318</v>
      </c>
    </row>
    <row r="47" spans="2:11" ht="12.75" x14ac:dyDescent="0.2">
      <c r="B47" s="84">
        <v>2</v>
      </c>
      <c r="C47" s="84">
        <v>2</v>
      </c>
      <c r="D47" s="146">
        <v>1</v>
      </c>
      <c r="E47" s="146">
        <v>8</v>
      </c>
      <c r="F47" s="146">
        <v>1</v>
      </c>
      <c r="G47" s="155" t="s">
        <v>212</v>
      </c>
      <c r="H47" s="155"/>
      <c r="I47" s="84"/>
      <c r="J47" s="84"/>
      <c r="K47" s="145">
        <f>+'[1]Detalle Ejecucion Presupuesto '!$E$41</f>
        <v>7020</v>
      </c>
    </row>
    <row r="48" spans="2:11" ht="12.75" x14ac:dyDescent="0.2">
      <c r="B48" s="84"/>
      <c r="C48" s="84"/>
      <c r="D48" s="146"/>
      <c r="E48" s="146"/>
      <c r="F48" s="146"/>
      <c r="G48" s="149" t="s">
        <v>211</v>
      </c>
      <c r="H48" s="155"/>
      <c r="I48" s="84"/>
      <c r="J48" s="84"/>
      <c r="K48" s="150">
        <f>+'[1]Detalle Ejecucion Presupuesto '!$E$42</f>
        <v>1094908.76</v>
      </c>
    </row>
    <row r="49" spans="2:11" ht="12.75" x14ac:dyDescent="0.2">
      <c r="B49" s="84">
        <v>2</v>
      </c>
      <c r="C49" s="84">
        <v>2</v>
      </c>
      <c r="D49" s="146">
        <v>2</v>
      </c>
      <c r="E49" s="146">
        <v>1</v>
      </c>
      <c r="F49" s="146">
        <v>1</v>
      </c>
      <c r="G49" s="155" t="s">
        <v>210</v>
      </c>
      <c r="H49" s="155"/>
      <c r="I49" s="84"/>
      <c r="J49" s="84"/>
      <c r="K49" s="145">
        <f>+'[1]Detalle Ejecucion Presupuesto '!$E$43</f>
        <v>854000</v>
      </c>
    </row>
    <row r="50" spans="2:11" ht="12.75" x14ac:dyDescent="0.2">
      <c r="B50" s="84">
        <v>2</v>
      </c>
      <c r="C50" s="84">
        <v>2</v>
      </c>
      <c r="D50" s="146">
        <v>2</v>
      </c>
      <c r="E50" s="146">
        <v>1</v>
      </c>
      <c r="F50" s="146">
        <v>2</v>
      </c>
      <c r="G50" s="155" t="s">
        <v>209</v>
      </c>
      <c r="H50" s="155"/>
      <c r="I50" s="84"/>
      <c r="J50" s="84"/>
      <c r="K50" s="145">
        <f>+'[1]Detalle Ejecucion Presupuesto '!$E$44</f>
        <v>236000</v>
      </c>
    </row>
    <row r="51" spans="2:11" ht="12.75" x14ac:dyDescent="0.2">
      <c r="B51" s="84">
        <v>2</v>
      </c>
      <c r="C51" s="84">
        <v>2</v>
      </c>
      <c r="D51" s="146">
        <v>2</v>
      </c>
      <c r="E51" s="146">
        <v>2</v>
      </c>
      <c r="F51" s="146">
        <v>1</v>
      </c>
      <c r="G51" s="155" t="s">
        <v>208</v>
      </c>
      <c r="H51" s="155"/>
      <c r="I51" s="84"/>
      <c r="J51" s="84"/>
      <c r="K51" s="145">
        <f>+'[1]Detalle Ejecucion Presupuesto '!$E$45</f>
        <v>4908.76</v>
      </c>
    </row>
    <row r="52" spans="2:11" ht="12.75" x14ac:dyDescent="0.2">
      <c r="B52" s="84"/>
      <c r="C52" s="84"/>
      <c r="D52" s="146"/>
      <c r="E52" s="146"/>
      <c r="F52" s="146"/>
      <c r="G52" s="149" t="s">
        <v>207</v>
      </c>
      <c r="H52" s="155"/>
      <c r="I52" s="84"/>
      <c r="J52" s="84"/>
      <c r="K52" s="150">
        <f>+'[1]Detalle Ejecucion Presupuesto '!$E$46</f>
        <v>692179.9</v>
      </c>
    </row>
    <row r="53" spans="2:11" ht="12.75" x14ac:dyDescent="0.2">
      <c r="B53" s="84">
        <v>2</v>
      </c>
      <c r="C53" s="84">
        <v>2</v>
      </c>
      <c r="D53" s="146">
        <v>3</v>
      </c>
      <c r="E53" s="146">
        <v>1</v>
      </c>
      <c r="F53" s="146">
        <v>1</v>
      </c>
      <c r="G53" s="155" t="s">
        <v>206</v>
      </c>
      <c r="H53" s="155"/>
      <c r="I53" s="84"/>
      <c r="J53" s="84"/>
      <c r="K53" s="145">
        <f>+'[1]Detalle Ejecucion Presupuesto '!$E$47</f>
        <v>407999.5</v>
      </c>
    </row>
    <row r="54" spans="2:11" ht="12.75" x14ac:dyDescent="0.2">
      <c r="B54" s="84">
        <v>2</v>
      </c>
      <c r="C54" s="84">
        <v>2</v>
      </c>
      <c r="D54" s="146">
        <v>3</v>
      </c>
      <c r="E54" s="146">
        <v>2</v>
      </c>
      <c r="F54" s="146">
        <v>1</v>
      </c>
      <c r="G54" s="155" t="s">
        <v>205</v>
      </c>
      <c r="H54" s="155"/>
      <c r="I54" s="84"/>
      <c r="J54" s="84"/>
      <c r="K54" s="145">
        <f>+'[1]Detalle Ejecucion Presupuesto '!$E$48</f>
        <v>284180.40000000002</v>
      </c>
    </row>
    <row r="55" spans="2:11" ht="12.75" x14ac:dyDescent="0.2">
      <c r="B55" s="84"/>
      <c r="C55" s="84"/>
      <c r="D55" s="146"/>
      <c r="E55" s="146"/>
      <c r="F55" s="146"/>
      <c r="G55" s="149" t="s">
        <v>204</v>
      </c>
      <c r="H55" s="155"/>
      <c r="I55" s="84"/>
      <c r="J55" s="84"/>
      <c r="K55" s="150">
        <f>+'[1]Detalle Ejecucion Presupuesto '!$E$49</f>
        <v>15660</v>
      </c>
    </row>
    <row r="56" spans="2:11" ht="12.75" x14ac:dyDescent="0.2">
      <c r="B56" s="84">
        <v>2</v>
      </c>
      <c r="C56" s="84">
        <v>2</v>
      </c>
      <c r="D56" s="146">
        <v>4</v>
      </c>
      <c r="E56" s="146">
        <v>1</v>
      </c>
      <c r="F56" s="146">
        <v>1</v>
      </c>
      <c r="G56" s="155" t="s">
        <v>203</v>
      </c>
      <c r="H56" s="155"/>
      <c r="I56" s="84"/>
      <c r="J56" s="84"/>
      <c r="K56" s="145">
        <f>+'[1]Detalle Ejecucion Presupuesto '!$E$50</f>
        <v>4600</v>
      </c>
    </row>
    <row r="57" spans="2:11" ht="12.75" x14ac:dyDescent="0.2">
      <c r="B57" s="84">
        <v>2</v>
      </c>
      <c r="C57" s="84">
        <v>2</v>
      </c>
      <c r="D57" s="146">
        <v>4</v>
      </c>
      <c r="E57" s="146">
        <v>2</v>
      </c>
      <c r="F57" s="146">
        <v>1</v>
      </c>
      <c r="G57" s="155" t="s">
        <v>202</v>
      </c>
      <c r="H57" s="155"/>
      <c r="I57" s="84"/>
      <c r="J57" s="84"/>
      <c r="K57" s="145">
        <f>+'[1]Detalle Ejecucion Presupuesto '!$E$51</f>
        <v>0</v>
      </c>
    </row>
    <row r="58" spans="2:11" ht="12.75" x14ac:dyDescent="0.2">
      <c r="B58" s="84">
        <v>2</v>
      </c>
      <c r="C58" s="84">
        <v>2</v>
      </c>
      <c r="D58" s="146">
        <v>4</v>
      </c>
      <c r="E58" s="146">
        <v>4</v>
      </c>
      <c r="F58" s="146">
        <v>1</v>
      </c>
      <c r="G58" s="155" t="s">
        <v>201</v>
      </c>
      <c r="H58" s="155"/>
      <c r="I58" s="84"/>
      <c r="J58" s="84"/>
      <c r="K58" s="145">
        <f>+'[1]Detalle Ejecucion Presupuesto '!$E$52</f>
        <v>11060</v>
      </c>
    </row>
    <row r="59" spans="2:11" ht="12.75" x14ac:dyDescent="0.2">
      <c r="B59" s="84"/>
      <c r="C59" s="84"/>
      <c r="D59" s="146"/>
      <c r="E59" s="146"/>
      <c r="F59" s="146"/>
      <c r="G59" s="149" t="s">
        <v>200</v>
      </c>
      <c r="H59" s="155"/>
      <c r="I59" s="84"/>
      <c r="J59" s="84"/>
      <c r="K59" s="150">
        <f>+'[1]Detalle Ejecucion Presupuesto '!$E$53</f>
        <v>3528.2</v>
      </c>
    </row>
    <row r="60" spans="2:11" ht="12.75" x14ac:dyDescent="0.2">
      <c r="B60" s="84">
        <v>2</v>
      </c>
      <c r="C60" s="84">
        <v>2</v>
      </c>
      <c r="D60" s="146">
        <v>5</v>
      </c>
      <c r="E60" s="146">
        <v>3</v>
      </c>
      <c r="F60" s="146">
        <v>4</v>
      </c>
      <c r="G60" s="155" t="s">
        <v>199</v>
      </c>
      <c r="H60" s="155"/>
      <c r="I60" s="84"/>
      <c r="J60" s="84"/>
      <c r="K60" s="145">
        <f>+'[1]Detalle Ejecucion Presupuesto '!$E$54</f>
        <v>0</v>
      </c>
    </row>
    <row r="61" spans="2:11" ht="12.75" x14ac:dyDescent="0.2">
      <c r="B61" s="84">
        <v>2</v>
      </c>
      <c r="C61" s="84">
        <v>2</v>
      </c>
      <c r="D61" s="146">
        <v>5</v>
      </c>
      <c r="E61" s="146">
        <v>4</v>
      </c>
      <c r="F61" s="146">
        <v>1</v>
      </c>
      <c r="G61" s="155" t="s">
        <v>198</v>
      </c>
      <c r="H61" s="155"/>
      <c r="I61" s="84"/>
      <c r="J61" s="84"/>
      <c r="K61" s="145">
        <f>+'[1]Detalle Ejecucion Presupuesto '!$E$55</f>
        <v>0</v>
      </c>
    </row>
    <row r="62" spans="2:11" ht="12.75" x14ac:dyDescent="0.2">
      <c r="B62" s="84">
        <v>2</v>
      </c>
      <c r="C62" s="84">
        <v>2</v>
      </c>
      <c r="D62" s="146">
        <v>5</v>
      </c>
      <c r="E62" s="146">
        <v>8</v>
      </c>
      <c r="F62" s="146">
        <v>1</v>
      </c>
      <c r="G62" s="155" t="s">
        <v>197</v>
      </c>
      <c r="H62" s="155"/>
      <c r="I62" s="84"/>
      <c r="J62" s="84"/>
      <c r="K62" s="145">
        <f>+'[1]Detalle Ejecucion Presupuesto '!$E$57</f>
        <v>3528.2</v>
      </c>
    </row>
    <row r="63" spans="2:11" ht="12.75" x14ac:dyDescent="0.2">
      <c r="B63" s="84"/>
      <c r="C63" s="84"/>
      <c r="D63" s="146"/>
      <c r="E63" s="146"/>
      <c r="F63" s="146"/>
      <c r="G63" s="149" t="s">
        <v>196</v>
      </c>
      <c r="H63" s="155"/>
      <c r="I63" s="84"/>
      <c r="J63" s="84"/>
      <c r="K63" s="150">
        <f>+'[1]Detalle Ejecucion Presupuesto '!$E$60</f>
        <v>1263577.96</v>
      </c>
    </row>
    <row r="64" spans="2:11" ht="12.75" x14ac:dyDescent="0.2">
      <c r="B64" s="84">
        <v>2</v>
      </c>
      <c r="C64" s="84">
        <v>2</v>
      </c>
      <c r="D64" s="146">
        <v>6</v>
      </c>
      <c r="E64" s="146">
        <v>1</v>
      </c>
      <c r="F64" s="146">
        <v>1</v>
      </c>
      <c r="G64" s="155" t="s">
        <v>195</v>
      </c>
      <c r="H64" s="155"/>
      <c r="I64" s="84"/>
      <c r="J64" s="84"/>
      <c r="K64" s="145">
        <f>+'[1]Detalle Ejecucion Presupuesto '!$E$61</f>
        <v>173807.01</v>
      </c>
    </row>
    <row r="65" spans="2:11" ht="12.75" x14ac:dyDescent="0.2">
      <c r="B65" s="84">
        <v>2</v>
      </c>
      <c r="C65" s="84">
        <v>2</v>
      </c>
      <c r="D65" s="146">
        <v>6</v>
      </c>
      <c r="E65" s="146">
        <v>2</v>
      </c>
      <c r="F65" s="146">
        <v>1</v>
      </c>
      <c r="G65" s="155" t="s">
        <v>194</v>
      </c>
      <c r="H65" s="155"/>
      <c r="I65" s="84"/>
      <c r="J65" s="84"/>
      <c r="K65" s="145">
        <f>+'[1]Detalle Ejecucion Presupuesto '!$E$62</f>
        <v>0</v>
      </c>
    </row>
    <row r="66" spans="2:11" ht="12.75" x14ac:dyDescent="0.2">
      <c r="B66" s="84">
        <v>2</v>
      </c>
      <c r="C66" s="84">
        <v>2</v>
      </c>
      <c r="D66" s="146">
        <v>6</v>
      </c>
      <c r="E66" s="146">
        <v>3</v>
      </c>
      <c r="F66" s="146">
        <v>1</v>
      </c>
      <c r="G66" s="155" t="s">
        <v>193</v>
      </c>
      <c r="H66" s="155"/>
      <c r="I66" s="84"/>
      <c r="J66" s="84"/>
      <c r="K66" s="145">
        <f>+'[1]Detalle Ejecucion Presupuesto '!$E$63</f>
        <v>1089770.95</v>
      </c>
    </row>
    <row r="67" spans="2:11" ht="12.75" x14ac:dyDescent="0.2">
      <c r="B67" s="84"/>
      <c r="C67" s="84"/>
      <c r="D67" s="146"/>
      <c r="E67" s="146"/>
      <c r="F67" s="146"/>
      <c r="G67" s="149" t="s">
        <v>192</v>
      </c>
      <c r="H67" s="155"/>
      <c r="I67" s="84"/>
      <c r="J67" s="84"/>
      <c r="K67" s="150">
        <f>+'[1]Detalle Ejecucion Presupuesto '!$E$64</f>
        <v>25849.99</v>
      </c>
    </row>
    <row r="68" spans="2:11" ht="12.75" x14ac:dyDescent="0.2">
      <c r="B68" s="84">
        <v>2</v>
      </c>
      <c r="C68" s="84">
        <v>2</v>
      </c>
      <c r="D68" s="146">
        <v>7</v>
      </c>
      <c r="E68" s="146">
        <v>1</v>
      </c>
      <c r="F68" s="146">
        <v>1</v>
      </c>
      <c r="G68" s="166" t="s">
        <v>191</v>
      </c>
      <c r="H68" s="155"/>
      <c r="I68" s="84"/>
      <c r="J68" s="84"/>
      <c r="K68" s="145">
        <f>+'[1]Detalle Ejecucion Presupuesto '!$E$65</f>
        <v>0</v>
      </c>
    </row>
    <row r="69" spans="2:11" ht="12.75" x14ac:dyDescent="0.2">
      <c r="B69" s="84">
        <v>2</v>
      </c>
      <c r="C69" s="84">
        <v>2</v>
      </c>
      <c r="D69" s="146">
        <v>7</v>
      </c>
      <c r="E69" s="146">
        <v>1</v>
      </c>
      <c r="F69" s="146">
        <v>2</v>
      </c>
      <c r="G69" s="166" t="s">
        <v>190</v>
      </c>
      <c r="H69" s="155"/>
      <c r="I69" s="84"/>
      <c r="J69" s="84"/>
      <c r="K69" s="145">
        <f>+'[1]Detalle Ejecucion Presupuesto '!$E$66</f>
        <v>0</v>
      </c>
    </row>
    <row r="70" spans="2:11" ht="12.75" x14ac:dyDescent="0.2">
      <c r="B70" s="84">
        <v>2</v>
      </c>
      <c r="C70" s="84">
        <v>2</v>
      </c>
      <c r="D70" s="146">
        <v>7</v>
      </c>
      <c r="E70" s="146">
        <v>1</v>
      </c>
      <c r="F70" s="146">
        <v>6</v>
      </c>
      <c r="G70" s="165" t="s">
        <v>189</v>
      </c>
      <c r="H70" s="155"/>
      <c r="I70" s="84"/>
      <c r="J70" s="84"/>
      <c r="K70" s="145">
        <f>+'[1]Detalle Ejecucion Presupuesto '!$E$67</f>
        <v>0</v>
      </c>
    </row>
    <row r="71" spans="2:11" ht="12.75" x14ac:dyDescent="0.2">
      <c r="B71" s="84">
        <v>2</v>
      </c>
      <c r="C71" s="84">
        <v>2</v>
      </c>
      <c r="D71" s="146">
        <v>7</v>
      </c>
      <c r="E71" s="146">
        <v>1</v>
      </c>
      <c r="F71" s="146">
        <v>7</v>
      </c>
      <c r="G71" s="165" t="s">
        <v>188</v>
      </c>
      <c r="H71" s="155"/>
      <c r="I71" s="84"/>
      <c r="J71" s="84"/>
      <c r="K71" s="145">
        <f>+'[1]Detalle Ejecucion Presupuesto '!$E$68</f>
        <v>0</v>
      </c>
    </row>
    <row r="72" spans="2:11" ht="12.75" x14ac:dyDescent="0.2">
      <c r="B72" s="84">
        <v>2</v>
      </c>
      <c r="C72" s="84">
        <v>2</v>
      </c>
      <c r="D72" s="146">
        <v>7</v>
      </c>
      <c r="E72" s="146">
        <v>2</v>
      </c>
      <c r="F72" s="146">
        <v>1</v>
      </c>
      <c r="G72" s="165" t="s">
        <v>187</v>
      </c>
      <c r="H72" s="155"/>
      <c r="I72" s="84"/>
      <c r="J72" s="84"/>
      <c r="K72" s="145">
        <f>+'[1]Detalle Ejecucion Presupuesto '!$E$69</f>
        <v>4720</v>
      </c>
    </row>
    <row r="73" spans="2:11" ht="12.75" x14ac:dyDescent="0.2">
      <c r="B73" s="84">
        <v>2</v>
      </c>
      <c r="C73" s="84">
        <v>2</v>
      </c>
      <c r="D73" s="146">
        <v>7</v>
      </c>
      <c r="E73" s="146">
        <v>2</v>
      </c>
      <c r="F73" s="146">
        <v>2</v>
      </c>
      <c r="G73" s="155" t="s">
        <v>186</v>
      </c>
      <c r="H73" s="155"/>
      <c r="I73" s="84"/>
      <c r="J73" s="84"/>
      <c r="K73" s="145">
        <f>+'[1]Detalle Ejecucion Presupuesto '!$E$70</f>
        <v>0</v>
      </c>
    </row>
    <row r="74" spans="2:11" ht="12.75" x14ac:dyDescent="0.2">
      <c r="B74" s="84">
        <v>2</v>
      </c>
      <c r="C74" s="84">
        <v>2</v>
      </c>
      <c r="D74" s="146">
        <v>7</v>
      </c>
      <c r="E74" s="146">
        <v>2</v>
      </c>
      <c r="F74" s="146">
        <v>6</v>
      </c>
      <c r="G74" s="155" t="s">
        <v>185</v>
      </c>
      <c r="H74" s="155"/>
      <c r="I74" s="84"/>
      <c r="J74" s="84"/>
      <c r="K74" s="145">
        <f>+'[1]Detalle Ejecucion Presupuesto '!$E$71</f>
        <v>21129.99</v>
      </c>
    </row>
    <row r="75" spans="2:11" ht="12.75" x14ac:dyDescent="0.2">
      <c r="B75" s="84"/>
      <c r="C75" s="84"/>
      <c r="D75" s="146"/>
      <c r="E75" s="146"/>
      <c r="F75" s="146"/>
      <c r="G75" s="149" t="s">
        <v>184</v>
      </c>
      <c r="H75" s="155"/>
      <c r="I75" s="84"/>
      <c r="J75" s="84"/>
      <c r="K75" s="150">
        <f>+'[1]Detalle Ejecucion Presupuesto '!$E$74</f>
        <v>1541824.09</v>
      </c>
    </row>
    <row r="76" spans="2:11" ht="12.75" x14ac:dyDescent="0.2">
      <c r="B76" s="84">
        <v>2</v>
      </c>
      <c r="C76" s="84">
        <v>2</v>
      </c>
      <c r="D76" s="146">
        <v>8</v>
      </c>
      <c r="E76" s="146">
        <v>1</v>
      </c>
      <c r="F76" s="146">
        <v>1</v>
      </c>
      <c r="G76" s="155" t="s">
        <v>183</v>
      </c>
      <c r="H76" s="155"/>
      <c r="I76" s="84"/>
      <c r="J76" s="84"/>
      <c r="K76" s="145">
        <f>+'[1]Detalle Ejecucion Presupuesto '!$E$75</f>
        <v>0</v>
      </c>
    </row>
    <row r="77" spans="2:11" ht="12.75" x14ac:dyDescent="0.2">
      <c r="B77" s="84">
        <v>2</v>
      </c>
      <c r="C77" s="84">
        <v>2</v>
      </c>
      <c r="D77" s="146">
        <v>8</v>
      </c>
      <c r="E77" s="146">
        <v>2</v>
      </c>
      <c r="F77" s="146">
        <v>1</v>
      </c>
      <c r="G77" s="155" t="s">
        <v>182</v>
      </c>
      <c r="H77" s="155"/>
      <c r="I77" s="84"/>
      <c r="J77" s="84"/>
      <c r="K77" s="145">
        <f>+'[1]Detalle Ejecucion Presupuesto '!$E$76</f>
        <v>218488.08</v>
      </c>
    </row>
    <row r="78" spans="2:11" ht="12.75" x14ac:dyDescent="0.2">
      <c r="B78" s="84">
        <v>2</v>
      </c>
      <c r="C78" s="84">
        <v>2</v>
      </c>
      <c r="D78" s="146">
        <v>8</v>
      </c>
      <c r="E78" s="146">
        <v>3</v>
      </c>
      <c r="F78" s="146">
        <v>1</v>
      </c>
      <c r="G78" s="155" t="s">
        <v>181</v>
      </c>
      <c r="H78" s="155"/>
      <c r="I78" s="84"/>
      <c r="J78" s="84"/>
      <c r="K78" s="145">
        <f>+'[1]Detalle Ejecucion Presupuesto '!$E$77</f>
        <v>0</v>
      </c>
    </row>
    <row r="79" spans="2:11" ht="12.75" x14ac:dyDescent="0.2">
      <c r="B79" s="84">
        <v>2</v>
      </c>
      <c r="C79" s="84">
        <v>2</v>
      </c>
      <c r="D79" s="146">
        <v>8</v>
      </c>
      <c r="E79" s="146">
        <v>5</v>
      </c>
      <c r="F79" s="146">
        <v>1</v>
      </c>
      <c r="G79" s="155" t="s">
        <v>180</v>
      </c>
      <c r="H79" s="155"/>
      <c r="I79" s="84"/>
      <c r="J79" s="84"/>
      <c r="K79" s="145">
        <f>+'[1]Detalle Ejecucion Presupuesto '!$E$79</f>
        <v>497960</v>
      </c>
    </row>
    <row r="80" spans="2:11" ht="12.75" x14ac:dyDescent="0.2">
      <c r="B80" s="84">
        <v>2</v>
      </c>
      <c r="C80" s="84">
        <v>2</v>
      </c>
      <c r="D80" s="146">
        <v>8</v>
      </c>
      <c r="E80" s="146">
        <v>5</v>
      </c>
      <c r="F80" s="146">
        <v>3</v>
      </c>
      <c r="G80" s="155" t="s">
        <v>179</v>
      </c>
      <c r="H80" s="155"/>
      <c r="I80" s="84"/>
      <c r="J80" s="84"/>
      <c r="K80" s="145">
        <f>+'[1]Detalle Ejecucion Presupuesto '!$E$80</f>
        <v>79180.02</v>
      </c>
    </row>
    <row r="81" spans="2:11" ht="12.75" x14ac:dyDescent="0.2">
      <c r="B81" s="84">
        <v>2</v>
      </c>
      <c r="C81" s="84">
        <v>2</v>
      </c>
      <c r="D81" s="146">
        <v>8</v>
      </c>
      <c r="E81" s="146">
        <v>6</v>
      </c>
      <c r="F81" s="146">
        <v>1</v>
      </c>
      <c r="G81" s="155" t="s">
        <v>178</v>
      </c>
      <c r="H81" s="155"/>
      <c r="I81" s="84"/>
      <c r="J81" s="84"/>
      <c r="K81" s="145">
        <f>+'[1]Detalle Ejecucion Presupuesto '!$E$81</f>
        <v>245413.45</v>
      </c>
    </row>
    <row r="82" spans="2:11" ht="12.75" x14ac:dyDescent="0.2">
      <c r="B82" s="84">
        <v>2</v>
      </c>
      <c r="C82" s="84">
        <v>2</v>
      </c>
      <c r="D82" s="146">
        <v>8</v>
      </c>
      <c r="E82" s="146">
        <v>6</v>
      </c>
      <c r="F82" s="146">
        <v>2</v>
      </c>
      <c r="G82" s="155" t="s">
        <v>177</v>
      </c>
      <c r="H82" s="155"/>
      <c r="I82" s="84"/>
      <c r="J82" s="84"/>
      <c r="K82" s="145">
        <f>+'[1]Detalle Ejecucion Presupuesto '!$E$82</f>
        <v>0</v>
      </c>
    </row>
    <row r="83" spans="2:11" ht="12.75" x14ac:dyDescent="0.2">
      <c r="B83" s="84">
        <v>2</v>
      </c>
      <c r="C83" s="84">
        <v>2</v>
      </c>
      <c r="D83" s="146">
        <v>8</v>
      </c>
      <c r="E83" s="146">
        <v>7</v>
      </c>
      <c r="F83" s="146">
        <v>1</v>
      </c>
      <c r="G83" s="155" t="s">
        <v>176</v>
      </c>
      <c r="H83" s="155"/>
      <c r="I83" s="84"/>
      <c r="J83" s="84"/>
      <c r="K83" s="145">
        <f>+'[1]Detalle Ejecucion Presupuesto '!$E$83</f>
        <v>0</v>
      </c>
    </row>
    <row r="84" spans="2:11" ht="12.75" x14ac:dyDescent="0.2">
      <c r="B84" s="84">
        <v>2</v>
      </c>
      <c r="C84" s="84">
        <v>2</v>
      </c>
      <c r="D84" s="146">
        <v>8</v>
      </c>
      <c r="E84" s="146">
        <v>7</v>
      </c>
      <c r="F84" s="146">
        <v>2</v>
      </c>
      <c r="G84" s="155" t="s">
        <v>175</v>
      </c>
      <c r="H84" s="155"/>
      <c r="I84" s="84"/>
      <c r="J84" s="84"/>
      <c r="K84" s="145">
        <f>+'[1]Detalle Ejecucion Presupuesto '!$E$84</f>
        <v>135700</v>
      </c>
    </row>
    <row r="85" spans="2:11" ht="12.75" x14ac:dyDescent="0.2">
      <c r="B85" s="84">
        <v>2</v>
      </c>
      <c r="C85" s="84">
        <v>2</v>
      </c>
      <c r="D85" s="146">
        <v>8</v>
      </c>
      <c r="E85" s="146">
        <v>7</v>
      </c>
      <c r="F85" s="146">
        <v>3</v>
      </c>
      <c r="G85" s="155" t="s">
        <v>174</v>
      </c>
      <c r="H85" s="155"/>
      <c r="I85" s="84"/>
      <c r="J85" s="84"/>
      <c r="K85" s="145">
        <f>+'[1]Detalle Ejecucion Presupuesto '!$E$85</f>
        <v>0</v>
      </c>
    </row>
    <row r="86" spans="2:11" ht="12.75" x14ac:dyDescent="0.2">
      <c r="B86" s="84">
        <v>2</v>
      </c>
      <c r="C86" s="84">
        <v>2</v>
      </c>
      <c r="D86" s="146">
        <v>8</v>
      </c>
      <c r="E86" s="146">
        <v>7</v>
      </c>
      <c r="F86" s="146">
        <v>4</v>
      </c>
      <c r="G86" s="155" t="s">
        <v>173</v>
      </c>
      <c r="H86" s="155"/>
      <c r="I86" s="84"/>
      <c r="J86" s="84"/>
      <c r="K86" s="145">
        <f>+'[1]Detalle Ejecucion Presupuesto '!$E$86</f>
        <v>0</v>
      </c>
    </row>
    <row r="87" spans="2:11" ht="12.75" x14ac:dyDescent="0.2">
      <c r="B87" s="84">
        <v>2</v>
      </c>
      <c r="C87" s="84">
        <v>2</v>
      </c>
      <c r="D87" s="146">
        <v>8</v>
      </c>
      <c r="E87" s="146">
        <v>7</v>
      </c>
      <c r="F87" s="146">
        <v>5</v>
      </c>
      <c r="G87" s="155" t="s">
        <v>172</v>
      </c>
      <c r="H87" s="155"/>
      <c r="I87" s="84"/>
      <c r="J87" s="84"/>
      <c r="K87" s="145">
        <f>+'[1]Detalle Ejecucion Presupuesto '!$E$87</f>
        <v>0</v>
      </c>
    </row>
    <row r="88" spans="2:11" ht="12.75" x14ac:dyDescent="0.2">
      <c r="B88" s="84">
        <v>2</v>
      </c>
      <c r="C88" s="84">
        <v>2</v>
      </c>
      <c r="D88" s="146">
        <v>8</v>
      </c>
      <c r="E88" s="146">
        <v>7</v>
      </c>
      <c r="F88" s="146">
        <v>6</v>
      </c>
      <c r="G88" s="155" t="s">
        <v>171</v>
      </c>
      <c r="H88" s="155"/>
      <c r="I88" s="84"/>
      <c r="J88" s="84"/>
      <c r="K88" s="145">
        <f>+'[1]Detalle Ejecucion Presupuesto '!$E$89</f>
        <v>217323</v>
      </c>
    </row>
    <row r="89" spans="2:11" ht="12.75" x14ac:dyDescent="0.2">
      <c r="B89" s="84">
        <v>2</v>
      </c>
      <c r="C89" s="84">
        <v>2</v>
      </c>
      <c r="D89" s="146">
        <v>8</v>
      </c>
      <c r="E89" s="146">
        <v>8</v>
      </c>
      <c r="F89" s="146">
        <v>1</v>
      </c>
      <c r="G89" s="155" t="s">
        <v>170</v>
      </c>
      <c r="H89" s="155"/>
      <c r="I89" s="84"/>
      <c r="J89" s="84"/>
      <c r="K89" s="145">
        <f>+'[1]Detalle Ejecucion Presupuesto '!$E$88</f>
        <v>100000</v>
      </c>
    </row>
    <row r="90" spans="2:11" ht="12.75" x14ac:dyDescent="0.2">
      <c r="B90" s="84">
        <v>2</v>
      </c>
      <c r="C90" s="84">
        <v>2</v>
      </c>
      <c r="D90" s="146">
        <v>8</v>
      </c>
      <c r="E90" s="146">
        <v>9</v>
      </c>
      <c r="F90" s="146">
        <v>5</v>
      </c>
      <c r="G90" s="155" t="s">
        <v>169</v>
      </c>
      <c r="H90" s="155"/>
      <c r="I90" s="84"/>
      <c r="J90" s="84"/>
      <c r="K90" s="145">
        <f>+'[1]Detalle Ejecucion Presupuesto '!$E$90</f>
        <v>47759.54</v>
      </c>
    </row>
    <row r="91" spans="2:11" ht="12.75" x14ac:dyDescent="0.2">
      <c r="B91" s="84"/>
      <c r="C91" s="84"/>
      <c r="D91" s="146"/>
      <c r="E91" s="146"/>
      <c r="F91" s="146"/>
      <c r="G91" s="149" t="s">
        <v>168</v>
      </c>
      <c r="H91" s="155"/>
      <c r="I91" s="84"/>
      <c r="J91" s="146"/>
      <c r="K91" s="150">
        <f>+'[1]Detalle Ejecucion Presupuesto '!$E$91</f>
        <v>0</v>
      </c>
    </row>
    <row r="92" spans="2:11" ht="12.75" x14ac:dyDescent="0.2">
      <c r="B92" s="84">
        <v>2</v>
      </c>
      <c r="C92" s="84">
        <v>2</v>
      </c>
      <c r="D92" s="146">
        <v>9</v>
      </c>
      <c r="E92" s="146">
        <v>1</v>
      </c>
      <c r="F92" s="146">
        <v>1</v>
      </c>
      <c r="G92" s="155" t="s">
        <v>167</v>
      </c>
      <c r="H92" s="155"/>
      <c r="I92" s="84"/>
      <c r="J92" s="146"/>
      <c r="K92" s="145">
        <f>+'[1]Detalle Ejecucion Presupuesto '!$E$92</f>
        <v>0</v>
      </c>
    </row>
    <row r="93" spans="2:11" ht="12.75" x14ac:dyDescent="0.2">
      <c r="B93" s="84">
        <v>2</v>
      </c>
      <c r="C93" s="84">
        <v>2</v>
      </c>
      <c r="D93" s="146">
        <v>9</v>
      </c>
      <c r="E93" s="146">
        <v>2</v>
      </c>
      <c r="F93" s="146">
        <v>1</v>
      </c>
      <c r="G93" s="155" t="s">
        <v>166</v>
      </c>
      <c r="H93" s="155"/>
      <c r="I93" s="84"/>
      <c r="J93" s="146"/>
      <c r="K93" s="145">
        <f>+'[1]Detalle Ejecucion Presupuesto '!$E$92</f>
        <v>0</v>
      </c>
    </row>
    <row r="94" spans="2:11" ht="12.75" x14ac:dyDescent="0.2">
      <c r="B94" s="84">
        <v>2</v>
      </c>
      <c r="C94" s="84">
        <v>2</v>
      </c>
      <c r="D94" s="146">
        <v>9</v>
      </c>
      <c r="E94" s="146">
        <v>2</v>
      </c>
      <c r="F94" s="146">
        <v>3</v>
      </c>
      <c r="G94" s="155" t="s">
        <v>165</v>
      </c>
      <c r="H94" s="155"/>
      <c r="I94" s="84"/>
      <c r="J94" s="146"/>
      <c r="K94" s="145">
        <f>+'[1]Detalle Ejecucion Presupuesto '!$E$93</f>
        <v>0</v>
      </c>
    </row>
    <row r="95" spans="2:11" ht="12.75" x14ac:dyDescent="0.2">
      <c r="B95" s="84"/>
      <c r="C95" s="84"/>
      <c r="D95" s="146"/>
      <c r="E95" s="146"/>
      <c r="F95" s="146"/>
      <c r="G95" s="85"/>
      <c r="H95" s="85"/>
      <c r="I95" s="84"/>
      <c r="J95" s="146"/>
      <c r="K95" s="145"/>
    </row>
    <row r="96" spans="2:11" ht="12.75" x14ac:dyDescent="0.2">
      <c r="B96" s="154">
        <v>2</v>
      </c>
      <c r="C96" s="154">
        <v>3</v>
      </c>
      <c r="D96" s="317"/>
      <c r="E96" s="318"/>
      <c r="F96" s="319"/>
      <c r="G96" s="153" t="s">
        <v>164</v>
      </c>
      <c r="H96" s="152" t="s">
        <v>57</v>
      </c>
      <c r="I96" s="151">
        <v>9995</v>
      </c>
      <c r="J96" s="151">
        <v>30</v>
      </c>
      <c r="K96" s="150">
        <f>+'[1]Detalle Ejecucion Presupuesto '!$E$95</f>
        <v>1164716.71</v>
      </c>
    </row>
    <row r="97" spans="2:11" ht="12.75" x14ac:dyDescent="0.2">
      <c r="B97" s="156"/>
      <c r="C97" s="156"/>
      <c r="D97" s="90"/>
      <c r="E97" s="90"/>
      <c r="F97" s="146"/>
      <c r="G97" s="149" t="s">
        <v>163</v>
      </c>
      <c r="H97" s="85"/>
      <c r="I97" s="84"/>
      <c r="J97" s="146"/>
      <c r="K97" s="150">
        <f>+'[1]Detalle Ejecucion Presupuesto '!$E$96</f>
        <v>309949.59000000003</v>
      </c>
    </row>
    <row r="98" spans="2:11" ht="12.75" x14ac:dyDescent="0.2">
      <c r="B98" s="84">
        <v>2</v>
      </c>
      <c r="C98" s="84">
        <v>3</v>
      </c>
      <c r="D98" s="146">
        <v>1</v>
      </c>
      <c r="E98" s="146">
        <v>1</v>
      </c>
      <c r="F98" s="146">
        <v>1</v>
      </c>
      <c r="G98" s="155" t="s">
        <v>162</v>
      </c>
      <c r="H98" s="155"/>
      <c r="I98" s="84"/>
      <c r="J98" s="146"/>
      <c r="K98" s="145">
        <f>+'[1]Detalle Ejecucion Presupuesto '!$E$97</f>
        <v>309949.59000000003</v>
      </c>
    </row>
    <row r="99" spans="2:11" ht="12.75" x14ac:dyDescent="0.2">
      <c r="B99" s="84">
        <v>2</v>
      </c>
      <c r="C99" s="84">
        <v>3</v>
      </c>
      <c r="D99" s="146">
        <v>1</v>
      </c>
      <c r="E99" s="146">
        <v>3</v>
      </c>
      <c r="F99" s="146">
        <v>2</v>
      </c>
      <c r="G99" s="155" t="s">
        <v>161</v>
      </c>
      <c r="H99" s="155"/>
      <c r="I99" s="84"/>
      <c r="J99" s="146"/>
      <c r="K99" s="145">
        <f>+'[1]Detalle Ejecucion Presupuesto '!$E$98</f>
        <v>0</v>
      </c>
    </row>
    <row r="100" spans="2:11" ht="12.75" x14ac:dyDescent="0.2">
      <c r="B100" s="84">
        <v>2</v>
      </c>
      <c r="C100" s="84">
        <v>3</v>
      </c>
      <c r="D100" s="146">
        <v>1</v>
      </c>
      <c r="E100" s="146">
        <v>3</v>
      </c>
      <c r="F100" s="146">
        <v>3</v>
      </c>
      <c r="G100" s="155" t="s">
        <v>160</v>
      </c>
      <c r="H100" s="155"/>
      <c r="I100" s="84"/>
      <c r="J100" s="146"/>
      <c r="K100" s="145">
        <f>+'[1]Detalle Ejecucion Presupuesto '!$E$99</f>
        <v>0</v>
      </c>
    </row>
    <row r="101" spans="2:11" ht="12.75" x14ac:dyDescent="0.2">
      <c r="B101" s="84"/>
      <c r="C101" s="84"/>
      <c r="D101" s="146"/>
      <c r="E101" s="146"/>
      <c r="F101" s="146"/>
      <c r="G101" s="149" t="s">
        <v>159</v>
      </c>
      <c r="H101" s="155"/>
      <c r="I101" s="84"/>
      <c r="J101" s="146"/>
      <c r="K101" s="150">
        <f>+'[1]Detalle Ejecucion Presupuesto '!$E$101</f>
        <v>1335</v>
      </c>
    </row>
    <row r="102" spans="2:11" ht="12.75" x14ac:dyDescent="0.2">
      <c r="B102" s="84">
        <v>2</v>
      </c>
      <c r="C102" s="84">
        <v>3</v>
      </c>
      <c r="D102" s="146">
        <v>2</v>
      </c>
      <c r="E102" s="146">
        <v>1</v>
      </c>
      <c r="F102" s="146">
        <v>1</v>
      </c>
      <c r="G102" s="155" t="s">
        <v>158</v>
      </c>
      <c r="H102" s="155"/>
      <c r="I102" s="84"/>
      <c r="J102" s="146"/>
      <c r="K102" s="145">
        <f>+'[1]Detalle Ejecucion Presupuesto '!$E$102</f>
        <v>0</v>
      </c>
    </row>
    <row r="103" spans="2:11" ht="12.75" x14ac:dyDescent="0.2">
      <c r="B103" s="84">
        <v>2</v>
      </c>
      <c r="C103" s="84">
        <v>3</v>
      </c>
      <c r="D103" s="146">
        <v>2</v>
      </c>
      <c r="E103" s="146">
        <v>2</v>
      </c>
      <c r="F103" s="146">
        <v>1</v>
      </c>
      <c r="G103" s="155" t="s">
        <v>157</v>
      </c>
      <c r="H103" s="155"/>
      <c r="I103" s="84"/>
      <c r="J103" s="146"/>
      <c r="K103" s="145">
        <f>+'[1]Detalle Ejecucion Presupuesto '!$E$103</f>
        <v>1335</v>
      </c>
    </row>
    <row r="104" spans="2:11" ht="12.75" x14ac:dyDescent="0.2">
      <c r="B104" s="84">
        <v>2</v>
      </c>
      <c r="C104" s="84">
        <v>3</v>
      </c>
      <c r="D104" s="146">
        <v>2</v>
      </c>
      <c r="E104" s="146">
        <v>3</v>
      </c>
      <c r="F104" s="146">
        <v>1</v>
      </c>
      <c r="G104" s="155" t="s">
        <v>156</v>
      </c>
      <c r="H104" s="155"/>
      <c r="I104" s="84"/>
      <c r="J104" s="84"/>
      <c r="K104" s="145">
        <f>+'[1]Detalle Ejecucion Presupuesto '!$E$105</f>
        <v>0</v>
      </c>
    </row>
    <row r="105" spans="2:11" ht="12.75" x14ac:dyDescent="0.2">
      <c r="B105" s="84">
        <v>2</v>
      </c>
      <c r="C105" s="84">
        <v>3</v>
      </c>
      <c r="D105" s="146">
        <v>2</v>
      </c>
      <c r="E105" s="146">
        <v>4</v>
      </c>
      <c r="F105" s="146">
        <v>1</v>
      </c>
      <c r="G105" s="155" t="s">
        <v>155</v>
      </c>
      <c r="H105" s="155"/>
      <c r="I105" s="84"/>
      <c r="J105" s="84"/>
      <c r="K105" s="145">
        <f>+'[1]Detalle Ejecucion Presupuesto '!$E$104</f>
        <v>0</v>
      </c>
    </row>
    <row r="106" spans="2:11" ht="12.75" x14ac:dyDescent="0.2">
      <c r="B106" s="84"/>
      <c r="C106" s="84"/>
      <c r="D106" s="146"/>
      <c r="E106" s="146"/>
      <c r="F106" s="146"/>
      <c r="G106" s="149" t="s">
        <v>154</v>
      </c>
      <c r="H106" s="155"/>
      <c r="I106" s="84"/>
      <c r="J106" s="84"/>
      <c r="K106" s="150">
        <f>+'[1]Detalle Ejecucion Presupuesto '!$E$106</f>
        <v>18447.63</v>
      </c>
    </row>
    <row r="107" spans="2:11" ht="12.75" x14ac:dyDescent="0.2">
      <c r="B107" s="84">
        <v>2</v>
      </c>
      <c r="C107" s="84">
        <v>3</v>
      </c>
      <c r="D107" s="146">
        <v>3</v>
      </c>
      <c r="E107" s="146">
        <v>1</v>
      </c>
      <c r="F107" s="146">
        <v>1</v>
      </c>
      <c r="G107" s="155" t="s">
        <v>153</v>
      </c>
      <c r="H107" s="155"/>
      <c r="I107" s="84"/>
      <c r="J107" s="84"/>
      <c r="K107" s="145">
        <f>+'[1]Detalle Ejecucion Presupuesto '!$E$107</f>
        <v>16368.3</v>
      </c>
    </row>
    <row r="108" spans="2:11" ht="12.75" x14ac:dyDescent="0.2">
      <c r="B108" s="84">
        <v>2</v>
      </c>
      <c r="C108" s="84">
        <v>3</v>
      </c>
      <c r="D108" s="146">
        <v>3</v>
      </c>
      <c r="E108" s="146">
        <v>2</v>
      </c>
      <c r="F108" s="146">
        <v>2</v>
      </c>
      <c r="G108" s="155" t="s">
        <v>152</v>
      </c>
      <c r="H108" s="155"/>
      <c r="I108" s="84"/>
      <c r="J108" s="84"/>
      <c r="K108" s="145">
        <f>+'[1]Detalle Ejecucion Presupuesto '!$E$108</f>
        <v>300</v>
      </c>
    </row>
    <row r="109" spans="2:11" ht="12.75" x14ac:dyDescent="0.2">
      <c r="B109" s="84">
        <v>2</v>
      </c>
      <c r="C109" s="84">
        <v>3</v>
      </c>
      <c r="D109" s="146">
        <v>3</v>
      </c>
      <c r="E109" s="146">
        <v>3</v>
      </c>
      <c r="F109" s="146">
        <v>1</v>
      </c>
      <c r="G109" s="155" t="s">
        <v>151</v>
      </c>
      <c r="H109" s="155"/>
      <c r="I109" s="84"/>
      <c r="J109" s="84"/>
      <c r="K109" s="145">
        <f>+'[1]Detalle Ejecucion Presupuesto '!$E$109</f>
        <v>421.84</v>
      </c>
    </row>
    <row r="110" spans="2:11" ht="12.75" x14ac:dyDescent="0.2">
      <c r="B110" s="84">
        <v>2</v>
      </c>
      <c r="C110" s="84">
        <v>3</v>
      </c>
      <c r="D110" s="146">
        <v>3</v>
      </c>
      <c r="E110" s="146">
        <v>4</v>
      </c>
      <c r="F110" s="146">
        <v>1</v>
      </c>
      <c r="G110" s="155" t="s">
        <v>150</v>
      </c>
      <c r="H110" s="155"/>
      <c r="I110" s="84"/>
      <c r="J110" s="84"/>
      <c r="K110" s="145">
        <f>+'[1]Detalle Ejecucion Presupuesto '!$E$110</f>
        <v>1357.49</v>
      </c>
    </row>
    <row r="111" spans="2:11" ht="12.75" x14ac:dyDescent="0.2">
      <c r="B111" s="84"/>
      <c r="C111" s="84"/>
      <c r="D111" s="146"/>
      <c r="E111" s="146"/>
      <c r="F111" s="146"/>
      <c r="G111" s="149" t="s">
        <v>149</v>
      </c>
      <c r="H111" s="155"/>
      <c r="I111" s="84"/>
      <c r="J111" s="84"/>
      <c r="K111" s="150">
        <f>+'[1]Detalle Ejecucion Presupuesto '!$E$111</f>
        <v>0</v>
      </c>
    </row>
    <row r="112" spans="2:11" ht="12.75" x14ac:dyDescent="0.2">
      <c r="B112" s="84">
        <v>2</v>
      </c>
      <c r="C112" s="84">
        <v>3</v>
      </c>
      <c r="D112" s="146">
        <v>4</v>
      </c>
      <c r="E112" s="146">
        <v>1</v>
      </c>
      <c r="F112" s="146">
        <v>1</v>
      </c>
      <c r="G112" s="155" t="s">
        <v>148</v>
      </c>
      <c r="H112" s="155"/>
      <c r="I112" s="84"/>
      <c r="J112" s="84"/>
      <c r="K112" s="145">
        <f>+'[1]Detalle Ejecucion Presupuesto '!$E$112</f>
        <v>0</v>
      </c>
    </row>
    <row r="113" spans="2:11" ht="12.75" hidden="1" x14ac:dyDescent="0.2">
      <c r="B113" s="84"/>
      <c r="C113" s="84"/>
      <c r="D113" s="146"/>
      <c r="E113" s="146"/>
      <c r="F113" s="146"/>
      <c r="G113" s="149" t="s">
        <v>147</v>
      </c>
      <c r="H113" s="155"/>
      <c r="I113" s="84"/>
      <c r="J113" s="84"/>
      <c r="K113" s="145">
        <v>0</v>
      </c>
    </row>
    <row r="114" spans="2:11" ht="12.75" hidden="1" x14ac:dyDescent="0.2">
      <c r="B114" s="84"/>
      <c r="C114" s="84"/>
      <c r="D114" s="146"/>
      <c r="E114" s="146"/>
      <c r="F114" s="146"/>
      <c r="G114" s="149" t="s">
        <v>146</v>
      </c>
      <c r="H114" s="155"/>
      <c r="I114" s="84"/>
      <c r="J114" s="84"/>
      <c r="K114" s="145">
        <v>0</v>
      </c>
    </row>
    <row r="115" spans="2:11" ht="12.75" x14ac:dyDescent="0.2">
      <c r="B115" s="84"/>
      <c r="C115" s="84"/>
      <c r="D115" s="146"/>
      <c r="E115" s="146"/>
      <c r="F115" s="146"/>
      <c r="G115" s="149" t="s">
        <v>145</v>
      </c>
      <c r="H115" s="155"/>
      <c r="I115" s="84"/>
      <c r="J115" s="84"/>
      <c r="K115" s="150">
        <f>+'[1]Detalle Ejecucion Presupuesto '!$E$115</f>
        <v>0</v>
      </c>
    </row>
    <row r="116" spans="2:11" ht="12.75" x14ac:dyDescent="0.2">
      <c r="B116" s="84">
        <v>2</v>
      </c>
      <c r="C116" s="84">
        <v>3</v>
      </c>
      <c r="D116" s="146">
        <v>5</v>
      </c>
      <c r="E116" s="146">
        <v>3</v>
      </c>
      <c r="F116" s="146">
        <v>1</v>
      </c>
      <c r="G116" s="155" t="s">
        <v>144</v>
      </c>
      <c r="H116" s="155"/>
      <c r="I116" s="84"/>
      <c r="J116" s="84"/>
      <c r="K116" s="145">
        <f>+'[1]Detalle Ejecucion Presupuesto '!$E$114</f>
        <v>0</v>
      </c>
    </row>
    <row r="117" spans="2:11" ht="12.75" x14ac:dyDescent="0.2">
      <c r="B117" s="84">
        <v>2</v>
      </c>
      <c r="C117" s="84">
        <v>3</v>
      </c>
      <c r="D117" s="146">
        <v>5</v>
      </c>
      <c r="E117" s="146">
        <v>5</v>
      </c>
      <c r="F117" s="146">
        <v>1</v>
      </c>
      <c r="G117" s="155" t="s">
        <v>143</v>
      </c>
      <c r="H117" s="155"/>
      <c r="I117" s="84"/>
      <c r="J117" s="84"/>
      <c r="K117" s="145">
        <f>+'[1]Detalle Ejecucion Presupuesto '!$E$116</f>
        <v>0</v>
      </c>
    </row>
    <row r="118" spans="2:11" ht="12.75" x14ac:dyDescent="0.2">
      <c r="B118" s="84"/>
      <c r="C118" s="84"/>
      <c r="D118" s="146"/>
      <c r="E118" s="146"/>
      <c r="F118" s="146"/>
      <c r="G118" s="149" t="s">
        <v>142</v>
      </c>
      <c r="H118" s="155"/>
      <c r="I118" s="84"/>
      <c r="J118" s="84"/>
      <c r="K118" s="150">
        <f>+'[1]Detalle Ejecucion Presupuesto '!$E$117</f>
        <v>1736.01</v>
      </c>
    </row>
    <row r="119" spans="2:11" ht="12.75" x14ac:dyDescent="0.2">
      <c r="B119" s="84">
        <v>2</v>
      </c>
      <c r="C119" s="84">
        <v>3</v>
      </c>
      <c r="D119" s="146">
        <v>6</v>
      </c>
      <c r="E119" s="146">
        <v>1</v>
      </c>
      <c r="F119" s="146">
        <v>1</v>
      </c>
      <c r="G119" s="155" t="s">
        <v>141</v>
      </c>
      <c r="H119" s="155"/>
      <c r="I119" s="84"/>
      <c r="J119" s="84"/>
      <c r="K119" s="145">
        <f>+'[1]Detalle Ejecucion Presupuesto '!$E$118</f>
        <v>236</v>
      </c>
    </row>
    <row r="120" spans="2:11" ht="12.75" x14ac:dyDescent="0.2">
      <c r="B120" s="84">
        <v>2</v>
      </c>
      <c r="C120" s="84">
        <v>3</v>
      </c>
      <c r="D120" s="146">
        <v>6</v>
      </c>
      <c r="E120" s="146">
        <v>1</v>
      </c>
      <c r="F120" s="146">
        <v>4</v>
      </c>
      <c r="G120" s="155" t="s">
        <v>140</v>
      </c>
      <c r="H120" s="155"/>
      <c r="I120" s="84"/>
      <c r="J120" s="84"/>
      <c r="K120" s="145">
        <f>+'[1]Detalle Ejecucion Presupuesto '!$E$119</f>
        <v>0</v>
      </c>
    </row>
    <row r="121" spans="2:11" ht="12.75" x14ac:dyDescent="0.2">
      <c r="B121" s="84">
        <v>2</v>
      </c>
      <c r="C121" s="84">
        <v>3</v>
      </c>
      <c r="D121" s="146">
        <v>6</v>
      </c>
      <c r="E121" s="146">
        <v>2</v>
      </c>
      <c r="F121" s="146">
        <v>1</v>
      </c>
      <c r="G121" s="155" t="s">
        <v>139</v>
      </c>
      <c r="H121" s="155"/>
      <c r="I121" s="84"/>
      <c r="J121" s="84"/>
      <c r="K121" s="145">
        <f>+'[1]Detalle Ejecucion Presupuesto '!$E$120</f>
        <v>0</v>
      </c>
    </row>
    <row r="122" spans="2:11" ht="12.75" x14ac:dyDescent="0.2">
      <c r="B122" s="84">
        <v>2</v>
      </c>
      <c r="C122" s="84">
        <v>3</v>
      </c>
      <c r="D122" s="146">
        <v>6</v>
      </c>
      <c r="E122" s="146">
        <v>2</v>
      </c>
      <c r="F122" s="146">
        <v>2</v>
      </c>
      <c r="G122" s="155" t="s">
        <v>138</v>
      </c>
      <c r="H122" s="155"/>
      <c r="I122" s="84"/>
      <c r="J122" s="84"/>
      <c r="K122" s="145">
        <f>+'[1]Detalle Ejecucion Presupuesto '!$E$121</f>
        <v>0</v>
      </c>
    </row>
    <row r="123" spans="2:11" ht="12.75" x14ac:dyDescent="0.2">
      <c r="B123" s="84">
        <v>2</v>
      </c>
      <c r="C123" s="84">
        <v>3</v>
      </c>
      <c r="D123" s="146">
        <v>6</v>
      </c>
      <c r="E123" s="146">
        <v>3</v>
      </c>
      <c r="F123" s="146">
        <v>4</v>
      </c>
      <c r="G123" s="155" t="s">
        <v>137</v>
      </c>
      <c r="H123" s="155"/>
      <c r="I123" s="84"/>
      <c r="J123" s="84"/>
      <c r="K123" s="145">
        <f>+'[1]Detalle Ejecucion Presupuesto '!$E$122</f>
        <v>375</v>
      </c>
    </row>
    <row r="124" spans="2:11" ht="12.75" x14ac:dyDescent="0.2">
      <c r="B124" s="84">
        <v>2</v>
      </c>
      <c r="C124" s="84">
        <v>3</v>
      </c>
      <c r="D124" s="146">
        <v>6</v>
      </c>
      <c r="E124" s="146">
        <v>3</v>
      </c>
      <c r="F124" s="146">
        <v>6</v>
      </c>
      <c r="G124" s="155" t="s">
        <v>136</v>
      </c>
      <c r="H124" s="155"/>
      <c r="I124" s="84"/>
      <c r="J124" s="84"/>
      <c r="K124" s="145">
        <f>+'[1]Detalle Ejecucion Presupuesto '!$E$123</f>
        <v>1125.01</v>
      </c>
    </row>
    <row r="125" spans="2:11" ht="12.75" x14ac:dyDescent="0.2">
      <c r="B125" s="84">
        <v>2</v>
      </c>
      <c r="C125" s="84">
        <v>3</v>
      </c>
      <c r="D125" s="146">
        <v>6</v>
      </c>
      <c r="E125" s="146">
        <v>4</v>
      </c>
      <c r="F125" s="146">
        <v>4</v>
      </c>
      <c r="G125" s="155" t="s">
        <v>135</v>
      </c>
      <c r="H125" s="155"/>
      <c r="I125" s="84"/>
      <c r="J125" s="84"/>
      <c r="K125" s="145">
        <f>+'[1]Detalle Ejecucion Presupuesto '!$E$124</f>
        <v>0</v>
      </c>
    </row>
    <row r="126" spans="2:11" ht="12.75" x14ac:dyDescent="0.2">
      <c r="B126" s="84">
        <v>2</v>
      </c>
      <c r="C126" s="84">
        <v>3</v>
      </c>
      <c r="D126" s="146">
        <v>6</v>
      </c>
      <c r="E126" s="146">
        <v>9</v>
      </c>
      <c r="F126" s="146">
        <v>1</v>
      </c>
      <c r="G126" s="155" t="s">
        <v>134</v>
      </c>
      <c r="H126" s="155"/>
      <c r="I126" s="84"/>
      <c r="J126" s="84"/>
      <c r="K126" s="145">
        <f>+'[1]Detalle Ejecucion Presupuesto '!$E$125</f>
        <v>0</v>
      </c>
    </row>
    <row r="127" spans="2:11" ht="12.75" x14ac:dyDescent="0.2">
      <c r="B127" s="84"/>
      <c r="C127" s="84"/>
      <c r="D127" s="146"/>
      <c r="E127" s="146"/>
      <c r="F127" s="146"/>
      <c r="G127" s="149" t="s">
        <v>133</v>
      </c>
      <c r="H127" s="155"/>
      <c r="I127" s="84"/>
      <c r="J127" s="84"/>
      <c r="K127" s="150">
        <f>+'[1]Detalle Ejecucion Presupuesto '!$E$126</f>
        <v>671975</v>
      </c>
    </row>
    <row r="128" spans="2:11" ht="12.75" x14ac:dyDescent="0.2">
      <c r="B128" s="148">
        <v>2</v>
      </c>
      <c r="C128" s="148">
        <v>3</v>
      </c>
      <c r="D128" s="168">
        <v>7</v>
      </c>
      <c r="E128" s="168">
        <v>1</v>
      </c>
      <c r="F128" s="168">
        <v>1</v>
      </c>
      <c r="G128" s="169" t="s">
        <v>132</v>
      </c>
      <c r="H128" s="169"/>
      <c r="I128" s="148"/>
      <c r="J128" s="148"/>
      <c r="K128" s="145">
        <f>+'[1]Detalle Ejecucion Presupuesto '!$E$127</f>
        <v>671560</v>
      </c>
    </row>
    <row r="129" spans="2:11" ht="12.75" x14ac:dyDescent="0.2">
      <c r="B129" s="148">
        <v>2</v>
      </c>
      <c r="C129" s="148">
        <v>3</v>
      </c>
      <c r="D129" s="168">
        <v>7</v>
      </c>
      <c r="E129" s="168">
        <v>1</v>
      </c>
      <c r="F129" s="168">
        <v>2</v>
      </c>
      <c r="G129" s="167" t="s">
        <v>131</v>
      </c>
      <c r="H129" s="167"/>
      <c r="I129" s="148"/>
      <c r="J129" s="148"/>
      <c r="K129" s="145">
        <f>+'[1]Detalle Ejecucion Presupuesto '!$E$128</f>
        <v>0</v>
      </c>
    </row>
    <row r="130" spans="2:11" ht="12.75" x14ac:dyDescent="0.2">
      <c r="B130" s="148"/>
      <c r="C130" s="148"/>
      <c r="D130" s="168"/>
      <c r="E130" s="168"/>
      <c r="F130" s="168"/>
      <c r="G130" s="164" t="s">
        <v>130</v>
      </c>
      <c r="H130" s="167"/>
      <c r="I130" s="148"/>
      <c r="J130" s="148"/>
      <c r="K130" s="150">
        <f>SUM(K131:K133)</f>
        <v>415</v>
      </c>
    </row>
    <row r="131" spans="2:11" ht="12.75" x14ac:dyDescent="0.2">
      <c r="B131" s="148">
        <v>2</v>
      </c>
      <c r="C131" s="148">
        <v>3</v>
      </c>
      <c r="D131" s="168">
        <v>7</v>
      </c>
      <c r="E131" s="168">
        <v>1</v>
      </c>
      <c r="F131" s="168">
        <v>5</v>
      </c>
      <c r="G131" s="167" t="s">
        <v>129</v>
      </c>
      <c r="H131" s="167"/>
      <c r="I131" s="148"/>
      <c r="J131" s="148"/>
      <c r="K131" s="145">
        <f>+'[1]Detalle Ejecucion Presupuesto '!$E$129</f>
        <v>415</v>
      </c>
    </row>
    <row r="132" spans="2:11" ht="12.75" x14ac:dyDescent="0.2">
      <c r="B132" s="148">
        <v>2</v>
      </c>
      <c r="C132" s="148">
        <v>3</v>
      </c>
      <c r="D132" s="168">
        <v>7</v>
      </c>
      <c r="E132" s="168">
        <v>2</v>
      </c>
      <c r="F132" s="168">
        <v>3</v>
      </c>
      <c r="G132" s="167" t="s">
        <v>128</v>
      </c>
      <c r="H132" s="167"/>
      <c r="I132" s="148"/>
      <c r="J132" s="148"/>
      <c r="K132" s="145">
        <f>+'[1]Detalle Ejecucion Presupuesto '!$E$131</f>
        <v>0</v>
      </c>
    </row>
    <row r="133" spans="2:11" ht="12.75" x14ac:dyDescent="0.2">
      <c r="B133" s="148">
        <v>2</v>
      </c>
      <c r="C133" s="148">
        <v>3</v>
      </c>
      <c r="D133" s="168">
        <v>7</v>
      </c>
      <c r="E133" s="168">
        <v>2</v>
      </c>
      <c r="F133" s="168">
        <v>6</v>
      </c>
      <c r="G133" s="167" t="s">
        <v>127</v>
      </c>
      <c r="H133" s="167"/>
      <c r="I133" s="148"/>
      <c r="J133" s="148"/>
      <c r="K133" s="145">
        <f>+'[1]Detalle Ejecucion Presupuesto '!$E$133</f>
        <v>0</v>
      </c>
    </row>
    <row r="134" spans="2:11" ht="12.75" x14ac:dyDescent="0.2">
      <c r="B134" s="148">
        <v>2</v>
      </c>
      <c r="C134" s="148">
        <v>3</v>
      </c>
      <c r="D134" s="168">
        <v>7</v>
      </c>
      <c r="E134" s="168">
        <v>2</v>
      </c>
      <c r="F134" s="168">
        <v>99</v>
      </c>
      <c r="G134" s="167" t="s">
        <v>126</v>
      </c>
      <c r="H134" s="167"/>
      <c r="I134" s="148"/>
      <c r="J134" s="148"/>
      <c r="K134" s="145">
        <f>+'[1]Detalle Ejecucion Presupuesto '!$E$134</f>
        <v>0</v>
      </c>
    </row>
    <row r="135" spans="2:11" ht="12.75" x14ac:dyDescent="0.2">
      <c r="B135" s="148"/>
      <c r="C135" s="148"/>
      <c r="D135" s="168"/>
      <c r="E135" s="168"/>
      <c r="F135" s="168"/>
      <c r="G135" s="164" t="s">
        <v>125</v>
      </c>
      <c r="H135" s="167"/>
      <c r="I135" s="148"/>
      <c r="J135" s="148"/>
      <c r="K135" s="150">
        <f>+'[1]Detalle Ejecucion Presupuesto '!$E$135</f>
        <v>161273.48000000001</v>
      </c>
    </row>
    <row r="136" spans="2:11" ht="12.75" x14ac:dyDescent="0.2">
      <c r="B136" s="84">
        <v>2</v>
      </c>
      <c r="C136" s="84">
        <v>3</v>
      </c>
      <c r="D136" s="146">
        <v>9</v>
      </c>
      <c r="E136" s="146">
        <v>1</v>
      </c>
      <c r="F136" s="146">
        <v>1</v>
      </c>
      <c r="G136" s="155" t="s">
        <v>124</v>
      </c>
      <c r="H136" s="155"/>
      <c r="I136" s="84"/>
      <c r="J136" s="84"/>
      <c r="K136" s="145">
        <f>+'[1]Detalle Ejecucion Presupuesto '!$E$136</f>
        <v>0</v>
      </c>
    </row>
    <row r="137" spans="2:11" ht="12.75" x14ac:dyDescent="0.2">
      <c r="B137" s="84">
        <v>2</v>
      </c>
      <c r="C137" s="84">
        <v>3</v>
      </c>
      <c r="D137" s="146">
        <v>9</v>
      </c>
      <c r="E137" s="146">
        <v>2</v>
      </c>
      <c r="F137" s="146">
        <v>1</v>
      </c>
      <c r="G137" s="155" t="s">
        <v>123</v>
      </c>
      <c r="H137" s="155"/>
      <c r="I137" s="84"/>
      <c r="J137" s="84"/>
      <c r="K137" s="145">
        <f>+'[1]Detalle Ejecucion Presupuesto '!$E$137</f>
        <v>101583.41</v>
      </c>
    </row>
    <row r="138" spans="2:11" ht="12.75" x14ac:dyDescent="0.2">
      <c r="B138" s="84">
        <v>2</v>
      </c>
      <c r="C138" s="84">
        <v>3</v>
      </c>
      <c r="D138" s="146">
        <v>9</v>
      </c>
      <c r="E138" s="146">
        <v>2</v>
      </c>
      <c r="F138" s="146">
        <v>2</v>
      </c>
      <c r="G138" s="155" t="s">
        <v>122</v>
      </c>
      <c r="H138" s="155"/>
      <c r="I138" s="84"/>
      <c r="J138" s="146"/>
      <c r="K138" s="145">
        <f>+'[1]Detalle Ejecucion Presupuesto '!$E$138</f>
        <v>0</v>
      </c>
    </row>
    <row r="139" spans="2:11" ht="12.75" x14ac:dyDescent="0.2">
      <c r="B139" s="84">
        <v>2</v>
      </c>
      <c r="C139" s="84">
        <v>3</v>
      </c>
      <c r="D139" s="146">
        <v>9</v>
      </c>
      <c r="E139" s="146">
        <v>3</v>
      </c>
      <c r="F139" s="146">
        <v>1</v>
      </c>
      <c r="G139" s="166" t="s">
        <v>121</v>
      </c>
      <c r="H139" s="155"/>
      <c r="I139" s="84"/>
      <c r="J139" s="146"/>
      <c r="K139" s="145">
        <f>+'[1]Detalle Ejecucion Presupuesto '!$E$139</f>
        <v>4768</v>
      </c>
    </row>
    <row r="140" spans="2:11" ht="12.75" x14ac:dyDescent="0.2">
      <c r="B140" s="84">
        <v>2</v>
      </c>
      <c r="C140" s="84">
        <v>3</v>
      </c>
      <c r="D140" s="146">
        <v>9</v>
      </c>
      <c r="E140" s="146">
        <v>4</v>
      </c>
      <c r="F140" s="146">
        <v>1</v>
      </c>
      <c r="G140" s="166" t="s">
        <v>120</v>
      </c>
      <c r="H140" s="155"/>
      <c r="I140" s="84"/>
      <c r="J140" s="146"/>
      <c r="K140" s="145">
        <f>+'[1]Detalle Ejecucion Presupuesto '!$E$140</f>
        <v>0</v>
      </c>
    </row>
    <row r="141" spans="2:11" ht="12.75" x14ac:dyDescent="0.2">
      <c r="B141" s="84">
        <v>2</v>
      </c>
      <c r="C141" s="84">
        <v>3</v>
      </c>
      <c r="D141" s="146">
        <v>9</v>
      </c>
      <c r="E141" s="146">
        <v>5</v>
      </c>
      <c r="F141" s="146">
        <v>1</v>
      </c>
      <c r="G141" s="155" t="s">
        <v>119</v>
      </c>
      <c r="H141" s="155"/>
      <c r="I141" s="84"/>
      <c r="J141" s="146"/>
      <c r="K141" s="145">
        <f>+'[1]Detalle Ejecucion Presupuesto '!$E$141</f>
        <v>648.5</v>
      </c>
    </row>
    <row r="142" spans="2:11" ht="12.75" x14ac:dyDescent="0.2">
      <c r="B142" s="84">
        <v>2</v>
      </c>
      <c r="C142" s="84">
        <v>3</v>
      </c>
      <c r="D142" s="146">
        <v>9</v>
      </c>
      <c r="E142" s="146">
        <v>6</v>
      </c>
      <c r="F142" s="146">
        <v>1</v>
      </c>
      <c r="G142" s="165" t="s">
        <v>118</v>
      </c>
      <c r="H142" s="155"/>
      <c r="I142" s="84"/>
      <c r="J142" s="146"/>
      <c r="K142" s="145">
        <f>+'[1]Detalle Ejecucion Presupuesto '!$E$142</f>
        <v>19795.68</v>
      </c>
    </row>
    <row r="143" spans="2:11" ht="12.75" x14ac:dyDescent="0.2">
      <c r="B143" s="84">
        <v>2</v>
      </c>
      <c r="C143" s="84">
        <v>3</v>
      </c>
      <c r="D143" s="146">
        <v>9</v>
      </c>
      <c r="E143" s="146">
        <v>8</v>
      </c>
      <c r="F143" s="146">
        <v>1</v>
      </c>
      <c r="G143" s="165" t="s">
        <v>117</v>
      </c>
      <c r="H143" s="155"/>
      <c r="I143" s="84"/>
      <c r="J143" s="146"/>
      <c r="K143" s="145">
        <f>+'[1]Detalle Ejecucion Presupuesto '!$E$143</f>
        <v>3647.89</v>
      </c>
    </row>
    <row r="144" spans="2:11" ht="12.75" x14ac:dyDescent="0.2">
      <c r="B144" s="84">
        <v>2</v>
      </c>
      <c r="C144" s="84">
        <v>3</v>
      </c>
      <c r="D144" s="146">
        <v>9</v>
      </c>
      <c r="E144" s="146">
        <v>8</v>
      </c>
      <c r="F144" s="146">
        <v>2</v>
      </c>
      <c r="G144" s="165" t="s">
        <v>116</v>
      </c>
      <c r="H144" s="155"/>
      <c r="I144" s="84"/>
      <c r="J144" s="146"/>
      <c r="K144" s="145">
        <f>+'[1]Detalle Ejecucion Presupuesto '!$E$144</f>
        <v>1060.02</v>
      </c>
    </row>
    <row r="145" spans="2:11" ht="12.75" x14ac:dyDescent="0.2">
      <c r="B145" s="84">
        <v>2</v>
      </c>
      <c r="C145" s="84">
        <v>3</v>
      </c>
      <c r="D145" s="146">
        <v>9</v>
      </c>
      <c r="E145" s="146">
        <v>9</v>
      </c>
      <c r="F145" s="146">
        <v>1</v>
      </c>
      <c r="G145" s="165" t="s">
        <v>115</v>
      </c>
      <c r="H145" s="155"/>
      <c r="I145" s="84"/>
      <c r="J145" s="146"/>
      <c r="K145" s="145">
        <f>+'[1]Detalle Ejecucion Presupuesto '!$E$145</f>
        <v>0</v>
      </c>
    </row>
    <row r="146" spans="2:11" ht="12.75" x14ac:dyDescent="0.2">
      <c r="B146" s="84">
        <v>2</v>
      </c>
      <c r="C146" s="84">
        <v>3</v>
      </c>
      <c r="D146" s="146">
        <v>9</v>
      </c>
      <c r="E146" s="146">
        <v>9</v>
      </c>
      <c r="F146" s="146">
        <v>4</v>
      </c>
      <c r="G146" s="165" t="s">
        <v>114</v>
      </c>
      <c r="H146" s="155"/>
      <c r="I146" s="84"/>
      <c r="J146" s="146"/>
      <c r="K146" s="145">
        <f>+'[1]Detalle Ejecucion Presupuesto '!$E$146</f>
        <v>0</v>
      </c>
    </row>
    <row r="147" spans="2:11" ht="12.75" x14ac:dyDescent="0.2">
      <c r="B147" s="84">
        <v>2</v>
      </c>
      <c r="C147" s="84">
        <v>3</v>
      </c>
      <c r="D147" s="146">
        <v>9</v>
      </c>
      <c r="E147" s="146">
        <v>9</v>
      </c>
      <c r="F147" s="146">
        <v>5</v>
      </c>
      <c r="G147" s="165" t="s">
        <v>113</v>
      </c>
      <c r="H147" s="155"/>
      <c r="I147" s="84"/>
      <c r="J147" s="146"/>
      <c r="K147" s="145">
        <f>+'[1]Detalle Ejecucion Presupuesto '!$E$147</f>
        <v>29769.98</v>
      </c>
    </row>
    <row r="148" spans="2:11" ht="12.75" x14ac:dyDescent="0.2">
      <c r="B148" s="84"/>
      <c r="C148" s="84"/>
      <c r="D148" s="146"/>
      <c r="E148" s="146"/>
      <c r="F148" s="146"/>
      <c r="G148" s="85"/>
      <c r="H148" s="85"/>
      <c r="I148" s="84"/>
      <c r="J148" s="146"/>
      <c r="K148" s="145"/>
    </row>
    <row r="149" spans="2:11" ht="12.75" x14ac:dyDescent="0.2">
      <c r="B149" s="154">
        <v>2</v>
      </c>
      <c r="C149" s="154">
        <v>4</v>
      </c>
      <c r="D149" s="317"/>
      <c r="E149" s="318"/>
      <c r="F149" s="319"/>
      <c r="G149" s="153" t="s">
        <v>112</v>
      </c>
      <c r="H149" s="152" t="s">
        <v>57</v>
      </c>
      <c r="I149" s="151">
        <v>9995</v>
      </c>
      <c r="J149" s="151">
        <v>30</v>
      </c>
      <c r="K149" s="150">
        <f>+'[1]Detalle Ejecucion Presupuesto '!$E$148</f>
        <v>4121856.36</v>
      </c>
    </row>
    <row r="150" spans="2:11" ht="12.75" x14ac:dyDescent="0.2">
      <c r="B150" s="156"/>
      <c r="C150" s="156"/>
      <c r="D150" s="90"/>
      <c r="E150" s="90"/>
      <c r="F150" s="146"/>
      <c r="G150" s="164" t="s">
        <v>111</v>
      </c>
      <c r="H150" s="85"/>
      <c r="I150" s="84"/>
      <c r="J150" s="146"/>
      <c r="K150" s="150">
        <f>+'[1]Detalle Ejecucion Presupuesto '!$E$149</f>
        <v>4121856.36</v>
      </c>
    </row>
    <row r="151" spans="2:11" ht="12.75" x14ac:dyDescent="0.2">
      <c r="B151" s="84">
        <v>2</v>
      </c>
      <c r="C151" s="148">
        <v>4</v>
      </c>
      <c r="D151" s="146">
        <v>1</v>
      </c>
      <c r="E151" s="146">
        <v>1</v>
      </c>
      <c r="F151" s="146">
        <v>1</v>
      </c>
      <c r="G151" s="155" t="s">
        <v>110</v>
      </c>
      <c r="H151" s="155"/>
      <c r="I151" s="84"/>
      <c r="J151" s="146"/>
      <c r="K151" s="145">
        <f>+'[1]Detalle Ejecucion Presupuesto '!$E$150</f>
        <v>831856.36</v>
      </c>
    </row>
    <row r="152" spans="2:11" ht="12.75" x14ac:dyDescent="0.2">
      <c r="B152" s="84">
        <v>2</v>
      </c>
      <c r="C152" s="84">
        <v>4</v>
      </c>
      <c r="D152" s="146">
        <v>1</v>
      </c>
      <c r="E152" s="146">
        <v>2</v>
      </c>
      <c r="F152" s="146">
        <v>1</v>
      </c>
      <c r="G152" s="155" t="s">
        <v>109</v>
      </c>
      <c r="H152" s="155"/>
      <c r="I152" s="84"/>
      <c r="J152" s="84"/>
      <c r="K152" s="145">
        <f>+'[1]Detalle Ejecucion Presupuesto '!$E$152</f>
        <v>3290000</v>
      </c>
    </row>
    <row r="153" spans="2:11" ht="12.75" x14ac:dyDescent="0.2">
      <c r="B153" s="84">
        <v>2</v>
      </c>
      <c r="C153" s="84">
        <v>4</v>
      </c>
      <c r="D153" s="146">
        <v>1</v>
      </c>
      <c r="E153" s="146">
        <v>2</v>
      </c>
      <c r="F153" s="146">
        <v>2</v>
      </c>
      <c r="G153" s="155" t="s">
        <v>108</v>
      </c>
      <c r="H153" s="155"/>
      <c r="I153" s="84"/>
      <c r="J153" s="84"/>
      <c r="K153" s="145">
        <f>+'[1]Detalle Ejecucion Presupuesto '!$E$151</f>
        <v>0</v>
      </c>
    </row>
    <row r="154" spans="2:11" ht="12.75" x14ac:dyDescent="0.2">
      <c r="B154" s="84">
        <v>2</v>
      </c>
      <c r="C154" s="84">
        <v>4</v>
      </c>
      <c r="D154" s="146">
        <v>1</v>
      </c>
      <c r="E154" s="146">
        <v>6</v>
      </c>
      <c r="F154" s="146">
        <v>1</v>
      </c>
      <c r="G154" s="155" t="s">
        <v>107</v>
      </c>
      <c r="H154" s="155"/>
      <c r="I154" s="84"/>
      <c r="J154" s="84"/>
      <c r="K154" s="145">
        <f>+'[1]Detalle Ejecucion Presupuesto '!$E$153</f>
        <v>0</v>
      </c>
    </row>
    <row r="155" spans="2:11" ht="12.75" hidden="1" x14ac:dyDescent="0.2">
      <c r="B155" s="84"/>
      <c r="C155" s="84"/>
      <c r="D155" s="163"/>
      <c r="E155" s="163"/>
      <c r="F155" s="146"/>
      <c r="G155" s="149" t="s">
        <v>106</v>
      </c>
      <c r="H155" s="155"/>
      <c r="I155" s="84"/>
      <c r="J155" s="146"/>
      <c r="K155" s="145"/>
    </row>
    <row r="156" spans="2:11" ht="12.75" hidden="1" x14ac:dyDescent="0.2">
      <c r="B156" s="84"/>
      <c r="C156" s="84"/>
      <c r="D156" s="163"/>
      <c r="E156" s="163"/>
      <c r="F156" s="146"/>
      <c r="G156" s="149" t="s">
        <v>105</v>
      </c>
      <c r="H156" s="155"/>
      <c r="I156" s="84"/>
      <c r="J156" s="146"/>
      <c r="K156" s="145"/>
    </row>
    <row r="157" spans="2:11" ht="12.75" hidden="1" x14ac:dyDescent="0.2">
      <c r="B157" s="84"/>
      <c r="C157" s="84"/>
      <c r="D157" s="163"/>
      <c r="E157" s="163"/>
      <c r="F157" s="146"/>
      <c r="G157" s="149" t="s">
        <v>104</v>
      </c>
      <c r="H157" s="155"/>
      <c r="I157" s="84"/>
      <c r="J157" s="146"/>
      <c r="K157" s="145"/>
    </row>
    <row r="158" spans="2:11" ht="12.75" hidden="1" x14ac:dyDescent="0.2">
      <c r="B158" s="84"/>
      <c r="C158" s="84"/>
      <c r="D158" s="163"/>
      <c r="E158" s="163"/>
      <c r="F158" s="146"/>
      <c r="G158" s="149" t="s">
        <v>103</v>
      </c>
      <c r="H158" s="155"/>
      <c r="I158" s="84"/>
      <c r="J158" s="146"/>
      <c r="K158" s="145"/>
    </row>
    <row r="159" spans="2:11" ht="12.75" hidden="1" x14ac:dyDescent="0.2">
      <c r="B159" s="84"/>
      <c r="C159" s="84"/>
      <c r="D159" s="163"/>
      <c r="E159" s="163"/>
      <c r="F159" s="146"/>
      <c r="G159" s="149" t="s">
        <v>102</v>
      </c>
      <c r="H159" s="155"/>
      <c r="I159" s="84"/>
      <c r="J159" s="146"/>
      <c r="K159" s="145"/>
    </row>
    <row r="160" spans="2:11" ht="12.75" hidden="1" x14ac:dyDescent="0.2">
      <c r="B160" s="84"/>
      <c r="C160" s="84"/>
      <c r="D160" s="163"/>
      <c r="E160" s="163"/>
      <c r="F160" s="146"/>
      <c r="G160" s="149" t="s">
        <v>101</v>
      </c>
      <c r="H160" s="155"/>
      <c r="I160" s="84"/>
      <c r="J160" s="146"/>
      <c r="K160" s="145"/>
    </row>
    <row r="161" spans="2:12" ht="12.75" x14ac:dyDescent="0.2">
      <c r="B161" s="84"/>
      <c r="C161" s="84"/>
      <c r="D161" s="143"/>
      <c r="E161" s="143"/>
      <c r="F161" s="146"/>
      <c r="G161" s="85"/>
      <c r="H161" s="85"/>
      <c r="I161" s="84"/>
      <c r="J161" s="146"/>
      <c r="K161" s="145"/>
    </row>
    <row r="162" spans="2:12" ht="12.75" x14ac:dyDescent="0.2">
      <c r="B162" s="154">
        <v>2</v>
      </c>
      <c r="C162" s="154">
        <v>6</v>
      </c>
      <c r="D162" s="317"/>
      <c r="E162" s="318"/>
      <c r="F162" s="319"/>
      <c r="G162" s="153" t="s">
        <v>100</v>
      </c>
      <c r="H162" s="152" t="s">
        <v>57</v>
      </c>
      <c r="I162" s="151">
        <v>9995</v>
      </c>
      <c r="J162" s="151">
        <v>30</v>
      </c>
      <c r="K162" s="150">
        <f>+'[1]Detalle Ejecucion Presupuesto '!$E$156</f>
        <v>32538469.75</v>
      </c>
    </row>
    <row r="163" spans="2:12" ht="12.75" x14ac:dyDescent="0.2">
      <c r="B163" s="156"/>
      <c r="C163" s="156"/>
      <c r="D163" s="90"/>
      <c r="E163" s="90"/>
      <c r="F163" s="146"/>
      <c r="G163" s="149" t="s">
        <v>99</v>
      </c>
      <c r="H163" s="85"/>
      <c r="I163" s="84"/>
      <c r="J163" s="146"/>
      <c r="K163" s="150">
        <f>+'[1]Detalle Ejecucion Presupuesto '!$E$157</f>
        <v>0</v>
      </c>
    </row>
    <row r="164" spans="2:12" ht="12.75" x14ac:dyDescent="0.2">
      <c r="B164" s="84">
        <v>2</v>
      </c>
      <c r="C164" s="148">
        <v>6</v>
      </c>
      <c r="D164" s="146">
        <v>1</v>
      </c>
      <c r="E164" s="146">
        <v>1</v>
      </c>
      <c r="F164" s="146">
        <v>1</v>
      </c>
      <c r="G164" s="155" t="s">
        <v>98</v>
      </c>
      <c r="H164" s="155"/>
      <c r="I164" s="84"/>
      <c r="J164" s="146"/>
      <c r="K164" s="145">
        <f>+'[1]Detalle Ejecucion Presupuesto '!$E$158</f>
        <v>0</v>
      </c>
    </row>
    <row r="165" spans="2:12" ht="12.75" x14ac:dyDescent="0.2">
      <c r="B165" s="84">
        <v>2</v>
      </c>
      <c r="C165" s="84">
        <v>6</v>
      </c>
      <c r="D165" s="146">
        <v>1</v>
      </c>
      <c r="E165" s="146">
        <v>2</v>
      </c>
      <c r="F165" s="146">
        <v>1</v>
      </c>
      <c r="G165" s="162" t="s">
        <v>97</v>
      </c>
      <c r="H165" s="162"/>
      <c r="I165" s="84"/>
      <c r="J165" s="84"/>
      <c r="K165" s="145">
        <f>+'[1]Detalle Ejecucion Presupuesto '!$E$159</f>
        <v>0</v>
      </c>
      <c r="L165" s="139"/>
    </row>
    <row r="166" spans="2:12" ht="12.75" x14ac:dyDescent="0.2">
      <c r="B166" s="84">
        <v>2</v>
      </c>
      <c r="C166" s="84">
        <v>6</v>
      </c>
      <c r="D166" s="146">
        <v>1</v>
      </c>
      <c r="E166" s="146">
        <v>3</v>
      </c>
      <c r="F166" s="146">
        <v>1</v>
      </c>
      <c r="G166" s="160" t="s">
        <v>96</v>
      </c>
      <c r="H166" s="160"/>
      <c r="I166" s="84"/>
      <c r="J166" s="84"/>
      <c r="K166" s="145">
        <f>+'[1]Detalle Ejecucion Presupuesto '!$E$160</f>
        <v>0</v>
      </c>
    </row>
    <row r="167" spans="2:12" ht="12.75" x14ac:dyDescent="0.2">
      <c r="B167" s="84">
        <v>2</v>
      </c>
      <c r="C167" s="84">
        <v>6</v>
      </c>
      <c r="D167" s="146">
        <v>1</v>
      </c>
      <c r="E167" s="146">
        <v>4</v>
      </c>
      <c r="F167" s="146">
        <v>1</v>
      </c>
      <c r="G167" s="160" t="s">
        <v>95</v>
      </c>
      <c r="H167" s="160"/>
      <c r="I167" s="84"/>
      <c r="J167" s="84"/>
      <c r="K167" s="145">
        <f>+'[1]Detalle Ejecucion Presupuesto '!$E$161</f>
        <v>0</v>
      </c>
    </row>
    <row r="168" spans="2:12" ht="12.75" x14ac:dyDescent="0.2">
      <c r="B168" s="84">
        <v>2</v>
      </c>
      <c r="C168" s="84">
        <v>6</v>
      </c>
      <c r="D168" s="146">
        <v>1</v>
      </c>
      <c r="E168" s="146">
        <v>9</v>
      </c>
      <c r="F168" s="146">
        <v>1</v>
      </c>
      <c r="G168" s="160" t="s">
        <v>94</v>
      </c>
      <c r="H168" s="158"/>
      <c r="I168" s="84"/>
      <c r="J168" s="146"/>
      <c r="K168" s="145">
        <f>+'[1]Detalle Ejecucion Presupuesto '!$E$162</f>
        <v>0</v>
      </c>
    </row>
    <row r="169" spans="2:12" ht="12.75" x14ac:dyDescent="0.2">
      <c r="B169" s="84"/>
      <c r="C169" s="84"/>
      <c r="D169" s="146"/>
      <c r="E169" s="146"/>
      <c r="F169" s="146"/>
      <c r="G169" s="149" t="s">
        <v>93</v>
      </c>
      <c r="H169" s="158"/>
      <c r="I169" s="84"/>
      <c r="J169" s="146"/>
      <c r="K169" s="150">
        <f>+'[1]Detalle Ejecucion Presupuesto '!$E$163</f>
        <v>0</v>
      </c>
    </row>
    <row r="170" spans="2:12" ht="12.75" x14ac:dyDescent="0.2">
      <c r="B170" s="84">
        <v>2</v>
      </c>
      <c r="C170" s="84">
        <v>6</v>
      </c>
      <c r="D170" s="146">
        <v>2</v>
      </c>
      <c r="E170" s="146">
        <v>1</v>
      </c>
      <c r="F170" s="146">
        <v>1</v>
      </c>
      <c r="G170" s="160" t="s">
        <v>92</v>
      </c>
      <c r="H170" s="155"/>
      <c r="I170" s="84"/>
      <c r="J170" s="146"/>
      <c r="K170" s="145">
        <f>+'[1]Detalle Ejecucion Presupuesto '!$E$164</f>
        <v>0</v>
      </c>
    </row>
    <row r="171" spans="2:12" ht="12.75" x14ac:dyDescent="0.2">
      <c r="B171" s="84">
        <v>2</v>
      </c>
      <c r="C171" s="84">
        <v>6</v>
      </c>
      <c r="D171" s="146">
        <v>2</v>
      </c>
      <c r="E171" s="146">
        <v>3</v>
      </c>
      <c r="F171" s="146">
        <v>1</v>
      </c>
      <c r="G171" s="160" t="s">
        <v>91</v>
      </c>
      <c r="H171" s="155"/>
      <c r="I171" s="84"/>
      <c r="J171" s="146"/>
      <c r="K171" s="145">
        <f>+'[1]Detalle Ejecucion Presupuesto '!$E$165</f>
        <v>0</v>
      </c>
    </row>
    <row r="172" spans="2:12" ht="12.75" x14ac:dyDescent="0.2">
      <c r="B172" s="84"/>
      <c r="C172" s="84"/>
      <c r="D172" s="146"/>
      <c r="E172" s="146"/>
      <c r="F172" s="146"/>
      <c r="G172" s="159" t="s">
        <v>90</v>
      </c>
      <c r="H172" s="155"/>
      <c r="I172" s="84"/>
      <c r="J172" s="146"/>
      <c r="K172" s="150">
        <f>+'[1]Detalle Ejecucion Presupuesto '!$E$166</f>
        <v>0</v>
      </c>
    </row>
    <row r="173" spans="2:12" ht="12.75" x14ac:dyDescent="0.2">
      <c r="B173" s="84">
        <v>2</v>
      </c>
      <c r="C173" s="84">
        <v>6</v>
      </c>
      <c r="D173" s="146">
        <v>3</v>
      </c>
      <c r="E173" s="146">
        <v>1</v>
      </c>
      <c r="F173" s="146">
        <v>1</v>
      </c>
      <c r="G173" s="158" t="s">
        <v>89</v>
      </c>
      <c r="H173" s="155"/>
      <c r="I173" s="84"/>
      <c r="J173" s="146"/>
      <c r="K173" s="145">
        <f>+'[1]Detalle Ejecucion Presupuesto '!$E$167</f>
        <v>0</v>
      </c>
    </row>
    <row r="174" spans="2:12" ht="12.75" x14ac:dyDescent="0.2">
      <c r="B174" s="84">
        <v>2</v>
      </c>
      <c r="C174" s="84">
        <v>6</v>
      </c>
      <c r="D174" s="146">
        <v>3</v>
      </c>
      <c r="E174" s="146">
        <v>2</v>
      </c>
      <c r="F174" s="146">
        <v>1</v>
      </c>
      <c r="G174" s="158" t="s">
        <v>88</v>
      </c>
      <c r="H174" s="155"/>
      <c r="I174" s="84"/>
      <c r="J174" s="146"/>
      <c r="K174" s="145">
        <f>+'[1]Detalle Ejecucion Presupuesto '!$E$168</f>
        <v>0</v>
      </c>
    </row>
    <row r="175" spans="2:12" ht="12.75" x14ac:dyDescent="0.2">
      <c r="B175" s="84"/>
      <c r="C175" s="84"/>
      <c r="D175" s="146"/>
      <c r="E175" s="146"/>
      <c r="F175" s="146"/>
      <c r="G175" s="149" t="s">
        <v>87</v>
      </c>
      <c r="H175" s="158"/>
      <c r="I175" s="84"/>
      <c r="J175" s="146"/>
      <c r="K175" s="150">
        <f>+'[1]Detalle Ejecucion Presupuesto '!$E$170</f>
        <v>32065040</v>
      </c>
    </row>
    <row r="176" spans="2:12" ht="12.75" x14ac:dyDescent="0.2">
      <c r="B176" s="84">
        <v>2</v>
      </c>
      <c r="C176" s="84">
        <v>6</v>
      </c>
      <c r="D176" s="146">
        <v>4</v>
      </c>
      <c r="E176" s="146">
        <v>1</v>
      </c>
      <c r="F176" s="146">
        <v>1</v>
      </c>
      <c r="G176" s="155" t="s">
        <v>86</v>
      </c>
      <c r="H176" s="155"/>
      <c r="I176" s="84"/>
      <c r="J176" s="146"/>
      <c r="K176" s="145">
        <f>+'[1]Detalle Ejecucion Presupuesto '!$E$171</f>
        <v>32065040</v>
      </c>
    </row>
    <row r="177" spans="2:11" ht="12.75" x14ac:dyDescent="0.2">
      <c r="B177" s="84">
        <v>2</v>
      </c>
      <c r="C177" s="84">
        <v>6</v>
      </c>
      <c r="D177" s="146">
        <v>4</v>
      </c>
      <c r="E177" s="146">
        <v>6</v>
      </c>
      <c r="F177" s="146">
        <v>1</v>
      </c>
      <c r="G177" s="155" t="s">
        <v>85</v>
      </c>
      <c r="H177" s="155"/>
      <c r="I177" s="84"/>
      <c r="J177" s="146"/>
      <c r="K177" s="145">
        <f>+'[1]Detalle Ejecucion Presupuesto '!$E$172</f>
        <v>0</v>
      </c>
    </row>
    <row r="178" spans="2:11" ht="12.75" x14ac:dyDescent="0.2">
      <c r="B178" s="84"/>
      <c r="C178" s="84"/>
      <c r="D178" s="146"/>
      <c r="E178" s="146"/>
      <c r="F178" s="146"/>
      <c r="G178" s="149" t="s">
        <v>84</v>
      </c>
      <c r="H178" s="155"/>
      <c r="I178" s="84"/>
      <c r="J178" s="146"/>
      <c r="K178" s="150">
        <f>+'[1]Detalle Ejecucion Presupuesto '!$E$174</f>
        <v>3835</v>
      </c>
    </row>
    <row r="179" spans="2:11" ht="12.75" x14ac:dyDescent="0.2">
      <c r="B179" s="84">
        <v>2</v>
      </c>
      <c r="C179" s="84">
        <v>6</v>
      </c>
      <c r="D179" s="146">
        <v>5</v>
      </c>
      <c r="E179" s="146">
        <v>1</v>
      </c>
      <c r="F179" s="146">
        <v>1</v>
      </c>
      <c r="G179" s="161" t="s">
        <v>83</v>
      </c>
      <c r="H179" s="155"/>
      <c r="I179" s="84"/>
      <c r="J179" s="146"/>
      <c r="K179" s="145">
        <f>+'[1]Detalle Ejecucion Presupuesto '!$E$175</f>
        <v>0</v>
      </c>
    </row>
    <row r="180" spans="2:11" ht="12.75" x14ac:dyDescent="0.2">
      <c r="B180" s="84">
        <v>2</v>
      </c>
      <c r="C180" s="84">
        <v>6</v>
      </c>
      <c r="D180" s="146">
        <v>5</v>
      </c>
      <c r="E180" s="146">
        <v>2</v>
      </c>
      <c r="F180" s="146">
        <v>1</v>
      </c>
      <c r="G180" s="161" t="s">
        <v>82</v>
      </c>
      <c r="H180" s="155"/>
      <c r="I180" s="84"/>
      <c r="J180" s="146"/>
      <c r="K180" s="145">
        <f>+'[1]Detalle Ejecucion Presupuesto '!$E$176</f>
        <v>0</v>
      </c>
    </row>
    <row r="181" spans="2:11" ht="12.75" x14ac:dyDescent="0.2">
      <c r="B181" s="84">
        <v>2</v>
      </c>
      <c r="C181" s="84">
        <v>6</v>
      </c>
      <c r="D181" s="146">
        <v>5</v>
      </c>
      <c r="E181" s="146">
        <v>5</v>
      </c>
      <c r="F181" s="146">
        <v>1</v>
      </c>
      <c r="G181" s="160" t="s">
        <v>81</v>
      </c>
      <c r="H181" s="160"/>
      <c r="I181" s="84"/>
      <c r="J181" s="84"/>
      <c r="K181" s="145">
        <f>+'[1]Detalle Ejecucion Presupuesto '!$E$177</f>
        <v>3835</v>
      </c>
    </row>
    <row r="182" spans="2:11" ht="12.75" x14ac:dyDescent="0.2">
      <c r="B182" s="84">
        <v>2</v>
      </c>
      <c r="C182" s="148">
        <v>6</v>
      </c>
      <c r="D182" s="146">
        <v>5</v>
      </c>
      <c r="E182" s="146">
        <v>6</v>
      </c>
      <c r="F182" s="146">
        <v>1</v>
      </c>
      <c r="G182" s="155" t="s">
        <v>80</v>
      </c>
      <c r="H182" s="155"/>
      <c r="I182" s="84"/>
      <c r="J182" s="146"/>
      <c r="K182" s="145">
        <f>+'[1]Detalle Ejecucion Presupuesto '!$E$178</f>
        <v>0</v>
      </c>
    </row>
    <row r="183" spans="2:11" ht="12.75" x14ac:dyDescent="0.2">
      <c r="B183" s="84">
        <v>2</v>
      </c>
      <c r="C183" s="148">
        <v>6</v>
      </c>
      <c r="D183" s="146">
        <v>5</v>
      </c>
      <c r="E183" s="146">
        <v>7</v>
      </c>
      <c r="F183" s="146">
        <v>1</v>
      </c>
      <c r="G183" s="161" t="s">
        <v>79</v>
      </c>
      <c r="H183" s="155"/>
      <c r="I183" s="84"/>
      <c r="J183" s="146"/>
      <c r="K183" s="145">
        <f>+'[1]Detalle Ejecucion Presupuesto '!$E$179</f>
        <v>0</v>
      </c>
    </row>
    <row r="184" spans="2:11" ht="12.75" x14ac:dyDescent="0.2">
      <c r="B184" s="84">
        <v>2</v>
      </c>
      <c r="C184" s="84">
        <v>6</v>
      </c>
      <c r="D184" s="146">
        <v>5</v>
      </c>
      <c r="E184" s="146">
        <v>8</v>
      </c>
      <c r="F184" s="146">
        <v>1</v>
      </c>
      <c r="G184" s="160" t="s">
        <v>78</v>
      </c>
      <c r="H184" s="160"/>
      <c r="I184" s="84"/>
      <c r="J184" s="84"/>
      <c r="K184" s="145">
        <f>+'[1]Detalle Ejecucion Presupuesto '!$E$180</f>
        <v>0</v>
      </c>
    </row>
    <row r="185" spans="2:11" ht="12.75" x14ac:dyDescent="0.2">
      <c r="B185" s="84"/>
      <c r="C185" s="84"/>
      <c r="D185" s="146"/>
      <c r="E185" s="146"/>
      <c r="F185" s="146"/>
      <c r="G185" s="159" t="s">
        <v>77</v>
      </c>
      <c r="H185" s="158"/>
      <c r="I185" s="84"/>
      <c r="J185" s="84"/>
      <c r="K185" s="150">
        <f>+'[1]Detalle Ejecucion Presupuesto '!$E$181</f>
        <v>469594.75</v>
      </c>
    </row>
    <row r="186" spans="2:11" ht="12.75" x14ac:dyDescent="0.2">
      <c r="B186" s="84">
        <v>2</v>
      </c>
      <c r="C186" s="84">
        <v>6</v>
      </c>
      <c r="D186" s="146">
        <v>6</v>
      </c>
      <c r="E186" s="146">
        <v>2</v>
      </c>
      <c r="F186" s="146">
        <v>1</v>
      </c>
      <c r="G186" s="155" t="s">
        <v>76</v>
      </c>
      <c r="H186" s="155"/>
      <c r="I186" s="84"/>
      <c r="J186" s="84"/>
      <c r="K186" s="145">
        <f>+'[1]Detalle Ejecucion Presupuesto '!$E$182</f>
        <v>469594.75</v>
      </c>
    </row>
    <row r="187" spans="2:11" ht="12.75" x14ac:dyDescent="0.2">
      <c r="B187" s="84"/>
      <c r="C187" s="84"/>
      <c r="D187" s="146"/>
      <c r="E187" s="146"/>
      <c r="F187" s="146"/>
      <c r="G187" s="149" t="s">
        <v>75</v>
      </c>
      <c r="H187" s="155"/>
      <c r="I187" s="84"/>
      <c r="J187" s="84"/>
      <c r="K187" s="150">
        <f>+'[1]Detalle Ejecucion Presupuesto '!$E$184</f>
        <v>0</v>
      </c>
    </row>
    <row r="188" spans="2:11" ht="12.75" x14ac:dyDescent="0.2">
      <c r="B188" s="84"/>
      <c r="C188" s="84"/>
      <c r="D188" s="146"/>
      <c r="E188" s="146"/>
      <c r="F188" s="146"/>
      <c r="G188" s="149" t="s">
        <v>74</v>
      </c>
      <c r="H188" s="155"/>
      <c r="I188" s="84"/>
      <c r="J188" s="84"/>
      <c r="K188" s="150">
        <f>+'[1]Detalle Ejecucion Presupuesto '!$E$187</f>
        <v>0</v>
      </c>
    </row>
    <row r="189" spans="2:11" ht="12.75" x14ac:dyDescent="0.2">
      <c r="B189" s="84">
        <v>2</v>
      </c>
      <c r="C189" s="84">
        <v>6</v>
      </c>
      <c r="D189" s="146">
        <v>8</v>
      </c>
      <c r="E189" s="146">
        <v>3</v>
      </c>
      <c r="F189" s="146">
        <v>1</v>
      </c>
      <c r="G189" s="155" t="s">
        <v>73</v>
      </c>
      <c r="H189" s="155"/>
      <c r="I189" s="84"/>
      <c r="J189" s="84"/>
      <c r="K189" s="145">
        <f>+'[1]Detalle Ejecucion Presupuesto '!$E$187</f>
        <v>0</v>
      </c>
    </row>
    <row r="190" spans="2:11" ht="12.75" x14ac:dyDescent="0.2">
      <c r="B190" s="84">
        <v>2</v>
      </c>
      <c r="C190" s="84">
        <v>6</v>
      </c>
      <c r="D190" s="146">
        <v>8</v>
      </c>
      <c r="E190" s="146">
        <v>5</v>
      </c>
      <c r="F190" s="146">
        <v>1</v>
      </c>
      <c r="G190" s="155" t="s">
        <v>72</v>
      </c>
      <c r="H190" s="155"/>
      <c r="I190" s="84"/>
      <c r="J190" s="84"/>
      <c r="K190" s="145">
        <f>+'[1]Detalle Ejecucion Presupuesto '!$E$188</f>
        <v>0</v>
      </c>
    </row>
    <row r="191" spans="2:11" ht="12.75" x14ac:dyDescent="0.2">
      <c r="B191" s="84"/>
      <c r="C191" s="84"/>
      <c r="D191" s="146"/>
      <c r="E191" s="146"/>
      <c r="F191" s="146"/>
      <c r="G191" s="149" t="s">
        <v>71</v>
      </c>
      <c r="H191" s="155"/>
      <c r="I191" s="84"/>
      <c r="J191" s="84"/>
      <c r="K191" s="150">
        <f>+'[1]Detalle Ejecucion Presupuesto '!$E$190</f>
        <v>0</v>
      </c>
    </row>
    <row r="192" spans="2:11" x14ac:dyDescent="0.25">
      <c r="B192" s="84">
        <v>2</v>
      </c>
      <c r="C192" s="84">
        <v>6</v>
      </c>
      <c r="D192" s="146">
        <v>9</v>
      </c>
      <c r="E192" s="146">
        <v>6</v>
      </c>
      <c r="F192" s="146">
        <v>1</v>
      </c>
      <c r="G192" s="157" t="s">
        <v>70</v>
      </c>
      <c r="H192" s="155"/>
      <c r="I192" s="84"/>
      <c r="J192" s="84"/>
      <c r="K192" s="145">
        <f>+'[1]Detalle Ejecucion Presupuesto '!$E$192</f>
        <v>0</v>
      </c>
    </row>
    <row r="193" spans="2:11" ht="12.75" x14ac:dyDescent="0.2">
      <c r="B193" s="84"/>
      <c r="C193" s="84"/>
      <c r="D193" s="146"/>
      <c r="E193" s="146"/>
      <c r="F193" s="146"/>
      <c r="G193" s="155"/>
      <c r="H193" s="155"/>
      <c r="I193" s="84"/>
      <c r="J193" s="84"/>
      <c r="K193" s="145"/>
    </row>
    <row r="194" spans="2:11" ht="12.75" x14ac:dyDescent="0.2">
      <c r="B194" s="84"/>
      <c r="C194" s="84"/>
      <c r="D194" s="143"/>
      <c r="E194" s="143"/>
      <c r="F194" s="146"/>
      <c r="G194" s="155"/>
      <c r="H194" s="155"/>
      <c r="I194" s="84"/>
      <c r="J194" s="84"/>
      <c r="K194" s="145"/>
    </row>
    <row r="195" spans="2:11" ht="12.75" x14ac:dyDescent="0.2">
      <c r="B195" s="154">
        <v>2</v>
      </c>
      <c r="C195" s="154">
        <v>7</v>
      </c>
      <c r="D195" s="317"/>
      <c r="E195" s="318"/>
      <c r="F195" s="319"/>
      <c r="G195" s="153" t="s">
        <v>69</v>
      </c>
      <c r="H195" s="152" t="s">
        <v>57</v>
      </c>
      <c r="I195" s="151">
        <v>9995</v>
      </c>
      <c r="J195" s="151">
        <v>30</v>
      </c>
      <c r="K195" s="150">
        <f>+'[1]Detalle Ejecucion Presupuesto '!$E$193</f>
        <v>0</v>
      </c>
    </row>
    <row r="196" spans="2:11" ht="12.75" x14ac:dyDescent="0.2">
      <c r="B196" s="156"/>
      <c r="C196" s="156"/>
      <c r="D196" s="90"/>
      <c r="E196" s="90"/>
      <c r="F196" s="146"/>
      <c r="G196" s="149" t="s">
        <v>68</v>
      </c>
      <c r="H196" s="85"/>
      <c r="I196" s="84"/>
      <c r="J196" s="84"/>
      <c r="K196" s="150">
        <f>+'[1]Detalle Ejecucion Presupuesto '!$E$194</f>
        <v>0</v>
      </c>
    </row>
    <row r="197" spans="2:11" ht="12.75" x14ac:dyDescent="0.2">
      <c r="B197" s="84">
        <v>2</v>
      </c>
      <c r="C197" s="84">
        <v>7</v>
      </c>
      <c r="D197" s="146">
        <v>1</v>
      </c>
      <c r="E197" s="146">
        <v>2</v>
      </c>
      <c r="F197" s="146">
        <v>1</v>
      </c>
      <c r="G197" s="155" t="s">
        <v>67</v>
      </c>
      <c r="H197" s="155"/>
      <c r="I197" s="84"/>
      <c r="J197" s="84"/>
      <c r="K197" s="145">
        <f>+'[1]Detalle Ejecucion Presupuesto '!$E$195</f>
        <v>0</v>
      </c>
    </row>
    <row r="198" spans="2:11" ht="12.75" x14ac:dyDescent="0.2">
      <c r="B198" s="84">
        <v>2</v>
      </c>
      <c r="C198" s="84">
        <v>7</v>
      </c>
      <c r="D198" s="146">
        <v>1</v>
      </c>
      <c r="E198" s="146">
        <v>3</v>
      </c>
      <c r="F198" s="146">
        <v>1</v>
      </c>
      <c r="G198" s="155" t="s">
        <v>66</v>
      </c>
      <c r="H198" s="155"/>
      <c r="I198" s="84"/>
      <c r="J198" s="146"/>
      <c r="K198" s="145">
        <f>+'[1]Detalle Ejecucion Presupuesto '!$E$196</f>
        <v>0</v>
      </c>
    </row>
    <row r="199" spans="2:11" ht="12.75" x14ac:dyDescent="0.2">
      <c r="B199" s="84"/>
      <c r="C199" s="84"/>
      <c r="D199" s="146"/>
      <c r="E199" s="146"/>
      <c r="F199" s="146"/>
      <c r="G199" s="149" t="s">
        <v>65</v>
      </c>
      <c r="H199" s="155"/>
      <c r="I199" s="84"/>
      <c r="J199" s="146"/>
      <c r="K199" s="150">
        <f>+'[1]Detalle Ejecucion Presupuesto '!$E$197</f>
        <v>0</v>
      </c>
    </row>
    <row r="200" spans="2:11" ht="12.75" x14ac:dyDescent="0.2">
      <c r="B200" s="84">
        <v>2</v>
      </c>
      <c r="C200" s="84">
        <v>7</v>
      </c>
      <c r="D200" s="146">
        <v>2</v>
      </c>
      <c r="E200" s="146">
        <v>4</v>
      </c>
      <c r="F200" s="146">
        <v>1</v>
      </c>
      <c r="G200" s="155" t="s">
        <v>64</v>
      </c>
      <c r="H200" s="85"/>
      <c r="I200" s="84"/>
      <c r="J200" s="146"/>
      <c r="K200" s="145">
        <f>+'[1]Detalle Ejecucion Presupuesto '!$E$198</f>
        <v>0</v>
      </c>
    </row>
    <row r="201" spans="2:11" ht="12.75" hidden="1" x14ac:dyDescent="0.2">
      <c r="B201" s="85"/>
      <c r="C201" s="84"/>
      <c r="D201" s="146"/>
      <c r="E201" s="146"/>
      <c r="F201" s="146"/>
      <c r="G201" s="149" t="s">
        <v>63</v>
      </c>
      <c r="H201" s="85"/>
      <c r="I201" s="84"/>
      <c r="J201" s="146"/>
      <c r="K201" s="145"/>
    </row>
    <row r="202" spans="2:11" ht="12.75" hidden="1" x14ac:dyDescent="0.2">
      <c r="B202" s="85"/>
      <c r="C202" s="84"/>
      <c r="D202" s="146"/>
      <c r="E202" s="146"/>
      <c r="F202" s="146"/>
      <c r="G202" s="149" t="s">
        <v>62</v>
      </c>
      <c r="H202" s="85"/>
      <c r="I202" s="84"/>
      <c r="J202" s="146"/>
      <c r="K202" s="145"/>
    </row>
    <row r="203" spans="2:11" ht="12.75" x14ac:dyDescent="0.2">
      <c r="B203" s="85"/>
      <c r="C203" s="84"/>
      <c r="D203" s="146"/>
      <c r="E203" s="146"/>
      <c r="F203" s="146"/>
      <c r="G203" s="149"/>
      <c r="H203" s="85"/>
      <c r="I203" s="84"/>
      <c r="J203" s="146"/>
      <c r="K203" s="145"/>
    </row>
    <row r="204" spans="2:11" ht="12.75" hidden="1" x14ac:dyDescent="0.2">
      <c r="B204" s="154">
        <v>2</v>
      </c>
      <c r="C204" s="154">
        <v>8</v>
      </c>
      <c r="D204" s="317"/>
      <c r="E204" s="318"/>
      <c r="F204" s="319"/>
      <c r="G204" s="153" t="s">
        <v>61</v>
      </c>
      <c r="H204" s="152" t="s">
        <v>57</v>
      </c>
      <c r="I204" s="151">
        <v>9995</v>
      </c>
      <c r="J204" s="151">
        <v>30</v>
      </c>
      <c r="K204" s="150">
        <v>0</v>
      </c>
    </row>
    <row r="205" spans="2:11" ht="12.75" hidden="1" x14ac:dyDescent="0.2">
      <c r="B205" s="85"/>
      <c r="C205" s="84"/>
      <c r="D205" s="146"/>
      <c r="E205" s="146"/>
      <c r="F205" s="146"/>
      <c r="G205" s="149" t="s">
        <v>60</v>
      </c>
      <c r="H205" s="85"/>
      <c r="I205" s="84"/>
      <c r="J205" s="146"/>
      <c r="K205" s="145"/>
    </row>
    <row r="206" spans="2:11" ht="12.75" hidden="1" x14ac:dyDescent="0.2">
      <c r="B206" s="85"/>
      <c r="C206" s="84"/>
      <c r="D206" s="146"/>
      <c r="E206" s="146"/>
      <c r="F206" s="146"/>
      <c r="G206" s="149" t="s">
        <v>59</v>
      </c>
      <c r="H206" s="85"/>
      <c r="I206" s="84"/>
      <c r="J206" s="146"/>
      <c r="K206" s="145"/>
    </row>
    <row r="207" spans="2:11" ht="12.75" hidden="1" x14ac:dyDescent="0.2">
      <c r="B207" s="85"/>
      <c r="C207" s="84"/>
      <c r="D207" s="146"/>
      <c r="E207" s="146"/>
      <c r="F207" s="146"/>
      <c r="G207" s="149"/>
      <c r="H207" s="85"/>
      <c r="I207" s="84"/>
      <c r="J207" s="146"/>
      <c r="K207" s="145"/>
    </row>
    <row r="208" spans="2:11" ht="12.75" hidden="1" x14ac:dyDescent="0.2">
      <c r="B208" s="154">
        <v>2</v>
      </c>
      <c r="C208" s="154">
        <v>9</v>
      </c>
      <c r="D208" s="317"/>
      <c r="E208" s="318"/>
      <c r="F208" s="319"/>
      <c r="G208" s="153" t="s">
        <v>58</v>
      </c>
      <c r="H208" s="152" t="s">
        <v>57</v>
      </c>
      <c r="I208" s="151">
        <v>9995</v>
      </c>
      <c r="J208" s="151">
        <v>30</v>
      </c>
      <c r="K208" s="150">
        <v>0</v>
      </c>
    </row>
    <row r="209" spans="1:11" ht="12.75" hidden="1" x14ac:dyDescent="0.2">
      <c r="B209" s="85"/>
      <c r="C209" s="84"/>
      <c r="D209" s="146"/>
      <c r="E209" s="146"/>
      <c r="F209" s="146"/>
      <c r="G209" s="149" t="s">
        <v>56</v>
      </c>
      <c r="H209" s="85"/>
      <c r="I209" s="84"/>
      <c r="J209" s="146"/>
      <c r="K209" s="145"/>
    </row>
    <row r="210" spans="1:11" ht="12.75" hidden="1" x14ac:dyDescent="0.2">
      <c r="B210" s="85"/>
      <c r="C210" s="84"/>
      <c r="D210" s="146"/>
      <c r="E210" s="146"/>
      <c r="F210" s="146"/>
      <c r="G210" s="149" t="s">
        <v>55</v>
      </c>
      <c r="H210" s="85"/>
      <c r="I210" s="84"/>
      <c r="J210" s="146"/>
      <c r="K210" s="145"/>
    </row>
    <row r="211" spans="1:11" ht="12.75" hidden="1" x14ac:dyDescent="0.2">
      <c r="B211" s="85"/>
      <c r="C211" s="84"/>
      <c r="D211" s="146"/>
      <c r="E211" s="146"/>
      <c r="F211" s="146"/>
      <c r="G211" s="149" t="s">
        <v>54</v>
      </c>
      <c r="H211" s="85"/>
      <c r="I211" s="84"/>
      <c r="J211" s="146"/>
      <c r="K211" s="145"/>
    </row>
    <row r="212" spans="1:11" ht="13.5" thickBot="1" x14ac:dyDescent="0.25">
      <c r="B212" s="85"/>
      <c r="C212" s="148"/>
      <c r="D212" s="146"/>
      <c r="E212" s="146"/>
      <c r="F212" s="146"/>
      <c r="G212" s="85"/>
      <c r="H212" s="85"/>
      <c r="I212" s="147"/>
      <c r="J212" s="146"/>
      <c r="K212" s="145"/>
    </row>
    <row r="213" spans="1:11" ht="16.5" thickBot="1" x14ac:dyDescent="0.3">
      <c r="B213" s="144"/>
      <c r="C213" s="143"/>
      <c r="D213" s="143"/>
      <c r="E213" s="143"/>
      <c r="F213" s="143"/>
      <c r="G213" s="142" t="s">
        <v>53</v>
      </c>
      <c r="H213" s="141"/>
      <c r="I213" s="320"/>
      <c r="J213" s="320"/>
      <c r="K213" s="140">
        <f>+K195+K162+K149+K96+K39+K11</f>
        <v>121952482.27000001</v>
      </c>
    </row>
    <row r="219" spans="1:11" ht="12.75" x14ac:dyDescent="0.2">
      <c r="A219" s="137"/>
      <c r="D219" s="137"/>
      <c r="H219" s="137"/>
      <c r="K219" s="138"/>
    </row>
    <row r="220" spans="1:11" ht="18.75" x14ac:dyDescent="0.3">
      <c r="B220" s="321" t="s">
        <v>19</v>
      </c>
      <c r="C220" s="321"/>
      <c r="D220" s="321"/>
      <c r="E220" s="321"/>
      <c r="F220" s="321"/>
      <c r="G220" s="42"/>
      <c r="H220" s="322" t="s">
        <v>14</v>
      </c>
      <c r="I220" s="322"/>
      <c r="J220" s="322"/>
      <c r="K220" s="322"/>
    </row>
    <row r="221" spans="1:11" ht="18.75" x14ac:dyDescent="0.3">
      <c r="B221" s="315" t="s">
        <v>18</v>
      </c>
      <c r="C221" s="315"/>
      <c r="D221" s="315"/>
      <c r="E221" s="315"/>
      <c r="F221" s="315"/>
      <c r="G221" s="42"/>
      <c r="H221" s="316" t="s">
        <v>15</v>
      </c>
      <c r="I221" s="316"/>
      <c r="J221" s="316"/>
      <c r="K221" s="316"/>
    </row>
    <row r="228" spans="7:7" x14ac:dyDescent="0.25">
      <c r="G228" s="137"/>
    </row>
    <row r="229" spans="7:7" x14ac:dyDescent="0.25">
      <c r="G229" s="137"/>
    </row>
    <row r="230" spans="7:7" x14ac:dyDescent="0.25">
      <c r="G230" s="137"/>
    </row>
  </sheetData>
  <mergeCells count="31">
    <mergeCell ref="I8:I10"/>
    <mergeCell ref="J8:J10"/>
    <mergeCell ref="K8:K10"/>
    <mergeCell ref="F8:F10"/>
    <mergeCell ref="G8:G9"/>
    <mergeCell ref="H8:H10"/>
    <mergeCell ref="B221:F221"/>
    <mergeCell ref="H221:K221"/>
    <mergeCell ref="D11:F11"/>
    <mergeCell ref="D39:F39"/>
    <mergeCell ref="D96:F96"/>
    <mergeCell ref="D149:F149"/>
    <mergeCell ref="D162:F162"/>
    <mergeCell ref="D195:F195"/>
    <mergeCell ref="D204:F204"/>
    <mergeCell ref="D208:F208"/>
    <mergeCell ref="I213:J213"/>
    <mergeCell ref="B220:F220"/>
    <mergeCell ref="H220:K220"/>
    <mergeCell ref="B5:C5"/>
    <mergeCell ref="D5:E5"/>
    <mergeCell ref="B8:B10"/>
    <mergeCell ref="C8:C10"/>
    <mergeCell ref="D8:D10"/>
    <mergeCell ref="E8:E10"/>
    <mergeCell ref="B2:C2"/>
    <mergeCell ref="D2:E2"/>
    <mergeCell ref="B3:C3"/>
    <mergeCell ref="D3:E3"/>
    <mergeCell ref="B4:C4"/>
    <mergeCell ref="D4:E4"/>
  </mergeCells>
  <printOptions horizontalCentered="1"/>
  <pageMargins left="0.25187500000000002" right="0.23250000000000001" top="0.17760416666666701" bottom="0.2396875" header="0.3" footer="0.3"/>
  <pageSetup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VARIACION EFECTIVO ENERO 2023</vt:lpstr>
      <vt:lpstr>INFORME INGRESOS ENERO 2023</vt:lpstr>
      <vt:lpstr>RESUMEN DE GASTO ENERO 2023</vt:lpstr>
      <vt:lpstr>'INFORME INGRESOS ENERO 2023'!Área_de_impresión</vt:lpstr>
      <vt:lpstr>'RESUMEN DE GASTO ENERO 2023'!Área_de_impresión</vt:lpstr>
      <vt:lpstr>'RESUMEN DE GASTO ENERO 2023'!Títulos_a_imprimir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German</dc:creator>
  <cp:lastModifiedBy>Hommy Castillo</cp:lastModifiedBy>
  <cp:lastPrinted>2023-02-21T12:45:52Z</cp:lastPrinted>
  <dcterms:created xsi:type="dcterms:W3CDTF">2023-01-24T18:05:39Z</dcterms:created>
  <dcterms:modified xsi:type="dcterms:W3CDTF">2023-02-22T15:57:22Z</dcterms:modified>
</cp:coreProperties>
</file>