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6.JUN 2023\"/>
    </mc:Choice>
  </mc:AlternateContent>
  <bookViews>
    <workbookView xWindow="0" yWindow="0" windowWidth="25200" windowHeight="118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G78" i="1" l="1"/>
  <c r="S77" i="1"/>
  <c r="R77" i="1"/>
  <c r="Q77" i="1"/>
  <c r="P77" i="1"/>
  <c r="O77" i="1"/>
  <c r="N77" i="1"/>
  <c r="M77" i="1"/>
  <c r="L77" i="1"/>
  <c r="K77" i="1"/>
  <c r="H77" i="1"/>
  <c r="G77" i="1" s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9" i="1"/>
  <c r="I79" i="1"/>
  <c r="H71" i="1"/>
  <c r="H79" i="1" s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N59" i="1"/>
  <c r="M59" i="1"/>
  <c r="L59" i="1"/>
  <c r="K59" i="1"/>
  <c r="J59" i="1"/>
  <c r="I59" i="1"/>
  <c r="H59" i="1"/>
  <c r="E59" i="1"/>
  <c r="S58" i="1"/>
  <c r="S57" i="1" s="1"/>
  <c r="R58" i="1"/>
  <c r="Q58" i="1"/>
  <c r="P58" i="1"/>
  <c r="O58" i="1"/>
  <c r="O57" i="1" s="1"/>
  <c r="N58" i="1"/>
  <c r="M58" i="1"/>
  <c r="L58" i="1"/>
  <c r="K58" i="1"/>
  <c r="K57" i="1" s="1"/>
  <c r="J58" i="1"/>
  <c r="J57" i="1" s="1"/>
  <c r="I58" i="1"/>
  <c r="H58" i="1"/>
  <c r="E58" i="1"/>
  <c r="M57" i="1"/>
  <c r="F57" i="1"/>
  <c r="E57" i="1"/>
  <c r="D57" i="1"/>
  <c r="D68" i="1" s="1"/>
  <c r="D81" i="1" s="1"/>
  <c r="S56" i="1"/>
  <c r="R56" i="1"/>
  <c r="Q56" i="1"/>
  <c r="P56" i="1"/>
  <c r="O56" i="1"/>
  <c r="N56" i="1"/>
  <c r="M56" i="1"/>
  <c r="L56" i="1"/>
  <c r="K56" i="1"/>
  <c r="J56" i="1"/>
  <c r="I56" i="1"/>
  <c r="H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S48" i="1"/>
  <c r="R48" i="1"/>
  <c r="Q48" i="1"/>
  <c r="P48" i="1"/>
  <c r="O48" i="1"/>
  <c r="N48" i="1"/>
  <c r="M48" i="1"/>
  <c r="L48" i="1"/>
  <c r="K48" i="1"/>
  <c r="J48" i="1"/>
  <c r="I48" i="1"/>
  <c r="H48" i="1"/>
  <c r="E48" i="1"/>
  <c r="F47" i="1"/>
  <c r="D47" i="1"/>
  <c r="G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 s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N32" i="1"/>
  <c r="M32" i="1"/>
  <c r="L32" i="1"/>
  <c r="K32" i="1"/>
  <c r="J32" i="1"/>
  <c r="I32" i="1"/>
  <c r="H32" i="1"/>
  <c r="E32" i="1"/>
  <c r="F31" i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E27" i="1"/>
  <c r="G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S22" i="1"/>
  <c r="R22" i="1"/>
  <c r="Q22" i="1"/>
  <c r="P22" i="1"/>
  <c r="O22" i="1"/>
  <c r="N22" i="1"/>
  <c r="M22" i="1"/>
  <c r="L22" i="1"/>
  <c r="K22" i="1"/>
  <c r="J22" i="1"/>
  <c r="I22" i="1"/>
  <c r="H22" i="1"/>
  <c r="E22" i="1"/>
  <c r="F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S19" i="1"/>
  <c r="R19" i="1"/>
  <c r="Q19" i="1"/>
  <c r="P19" i="1"/>
  <c r="O19" i="1"/>
  <c r="N19" i="1"/>
  <c r="M19" i="1"/>
  <c r="L19" i="1"/>
  <c r="K19" i="1"/>
  <c r="J19" i="1"/>
  <c r="I19" i="1"/>
  <c r="H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F10" i="1"/>
  <c r="D10" i="1"/>
  <c r="D3" i="1" s="1"/>
  <c r="S9" i="1"/>
  <c r="R9" i="1"/>
  <c r="Q9" i="1"/>
  <c r="P9" i="1"/>
  <c r="O9" i="1"/>
  <c r="N9" i="1"/>
  <c r="M9" i="1"/>
  <c r="L9" i="1"/>
  <c r="K9" i="1"/>
  <c r="J9" i="1"/>
  <c r="I9" i="1"/>
  <c r="H9" i="1"/>
  <c r="E9" i="1"/>
  <c r="S8" i="1"/>
  <c r="R8" i="1"/>
  <c r="Q8" i="1"/>
  <c r="P8" i="1"/>
  <c r="O8" i="1"/>
  <c r="N8" i="1"/>
  <c r="M8" i="1"/>
  <c r="L8" i="1"/>
  <c r="K8" i="1"/>
  <c r="J8" i="1"/>
  <c r="I8" i="1"/>
  <c r="H8" i="1"/>
  <c r="E8" i="1"/>
  <c r="S7" i="1"/>
  <c r="R7" i="1"/>
  <c r="Q7" i="1"/>
  <c r="P7" i="1"/>
  <c r="O7" i="1"/>
  <c r="N7" i="1"/>
  <c r="M7" i="1"/>
  <c r="L7" i="1"/>
  <c r="K7" i="1"/>
  <c r="J7" i="1"/>
  <c r="I7" i="1"/>
  <c r="H7" i="1"/>
  <c r="E7" i="1"/>
  <c r="S6" i="1"/>
  <c r="R6" i="1"/>
  <c r="Q6" i="1"/>
  <c r="P6" i="1"/>
  <c r="O6" i="1"/>
  <c r="N6" i="1"/>
  <c r="M6" i="1"/>
  <c r="L6" i="1"/>
  <c r="K6" i="1"/>
  <c r="J6" i="1"/>
  <c r="I6" i="1"/>
  <c r="H6" i="1"/>
  <c r="E6" i="1"/>
  <c r="S5" i="1"/>
  <c r="R5" i="1"/>
  <c r="Q5" i="1"/>
  <c r="P5" i="1"/>
  <c r="O5" i="1"/>
  <c r="N5" i="1"/>
  <c r="M5" i="1"/>
  <c r="L5" i="1"/>
  <c r="K5" i="1"/>
  <c r="J5" i="1"/>
  <c r="I5" i="1"/>
  <c r="H5" i="1"/>
  <c r="E5" i="1"/>
  <c r="F4" i="1"/>
  <c r="D4" i="1"/>
  <c r="L4" i="1" l="1"/>
  <c r="J4" i="1"/>
  <c r="Q4" i="1"/>
  <c r="G9" i="1"/>
  <c r="G12" i="1"/>
  <c r="I21" i="1"/>
  <c r="Q21" i="1"/>
  <c r="G30" i="1"/>
  <c r="H47" i="1"/>
  <c r="L47" i="1"/>
  <c r="P47" i="1"/>
  <c r="K47" i="1"/>
  <c r="O47" i="1"/>
  <c r="S47" i="1"/>
  <c r="M47" i="1"/>
  <c r="G52" i="1"/>
  <c r="P4" i="1"/>
  <c r="H4" i="1"/>
  <c r="K31" i="1"/>
  <c r="O31" i="1"/>
  <c r="O68" i="1" s="1"/>
  <c r="O81" i="1" s="1"/>
  <c r="S31" i="1"/>
  <c r="N57" i="1"/>
  <c r="K10" i="1"/>
  <c r="P10" i="1"/>
  <c r="G11" i="1"/>
  <c r="I57" i="1"/>
  <c r="Q57" i="1"/>
  <c r="L10" i="1"/>
  <c r="O10" i="1"/>
  <c r="S10" i="1"/>
  <c r="M10" i="1"/>
  <c r="G17" i="1"/>
  <c r="G19" i="1"/>
  <c r="J21" i="1"/>
  <c r="N21" i="1"/>
  <c r="R21" i="1"/>
  <c r="M21" i="1"/>
  <c r="G27" i="1"/>
  <c r="E31" i="1"/>
  <c r="N4" i="1"/>
  <c r="R4" i="1"/>
  <c r="I10" i="1"/>
  <c r="I47" i="1"/>
  <c r="Q47" i="1"/>
  <c r="G59" i="1"/>
  <c r="R57" i="1"/>
  <c r="E4" i="1"/>
  <c r="Q10" i="1"/>
  <c r="F3" i="1"/>
  <c r="H21" i="1"/>
  <c r="L21" i="1"/>
  <c r="P21" i="1"/>
  <c r="G6" i="1"/>
  <c r="M4" i="1"/>
  <c r="G7" i="1"/>
  <c r="H10" i="1"/>
  <c r="J10" i="1"/>
  <c r="N10" i="1"/>
  <c r="R10" i="1"/>
  <c r="G13" i="1"/>
  <c r="G15" i="1"/>
  <c r="G24" i="1"/>
  <c r="G33" i="1"/>
  <c r="L31" i="1"/>
  <c r="P31" i="1"/>
  <c r="J47" i="1"/>
  <c r="N47" i="1"/>
  <c r="R47" i="1"/>
  <c r="G50" i="1"/>
  <c r="G56" i="1"/>
  <c r="F68" i="1"/>
  <c r="F81" i="1" s="1"/>
  <c r="G5" i="1"/>
  <c r="K4" i="1"/>
  <c r="O4" i="1"/>
  <c r="S4" i="1"/>
  <c r="E10" i="1"/>
  <c r="G14" i="1"/>
  <c r="G18" i="1"/>
  <c r="G23" i="1"/>
  <c r="G28" i="1"/>
  <c r="K21" i="1"/>
  <c r="O21" i="1"/>
  <c r="S21" i="1"/>
  <c r="G32" i="1"/>
  <c r="M31" i="1"/>
  <c r="Q31" i="1"/>
  <c r="E47" i="1"/>
  <c r="G51" i="1"/>
  <c r="G54" i="1"/>
  <c r="G55" i="1"/>
  <c r="I4" i="1"/>
  <c r="G8" i="1"/>
  <c r="G16" i="1"/>
  <c r="G20" i="1"/>
  <c r="E21" i="1"/>
  <c r="G25" i="1"/>
  <c r="J31" i="1"/>
  <c r="N31" i="1"/>
  <c r="R31" i="1"/>
  <c r="G49" i="1"/>
  <c r="G53" i="1"/>
  <c r="G58" i="1"/>
  <c r="L57" i="1"/>
  <c r="P57" i="1"/>
  <c r="G22" i="1"/>
  <c r="H31" i="1"/>
  <c r="G38" i="1"/>
  <c r="G48" i="1"/>
  <c r="I31" i="1"/>
  <c r="H57" i="1"/>
  <c r="G71" i="1"/>
  <c r="G79" i="1" s="1"/>
  <c r="K3" i="1" l="1"/>
  <c r="E68" i="1"/>
  <c r="E81" i="1" s="1"/>
  <c r="Q3" i="1"/>
  <c r="K68" i="1"/>
  <c r="K81" i="1" s="1"/>
  <c r="P68" i="1"/>
  <c r="P81" i="1" s="1"/>
  <c r="M3" i="1"/>
  <c r="G10" i="1"/>
  <c r="P3" i="1"/>
  <c r="O3" i="1"/>
  <c r="G4" i="1"/>
  <c r="S68" i="1"/>
  <c r="S81" i="1" s="1"/>
  <c r="M68" i="1"/>
  <c r="M81" i="1" s="1"/>
  <c r="G21" i="1"/>
  <c r="J68" i="1"/>
  <c r="J81" i="1" s="1"/>
  <c r="S3" i="1"/>
  <c r="Q68" i="1"/>
  <c r="Q81" i="1" s="1"/>
  <c r="R68" i="1"/>
  <c r="R81" i="1" s="1"/>
  <c r="G47" i="1"/>
  <c r="L68" i="1"/>
  <c r="L81" i="1" s="1"/>
  <c r="I3" i="1"/>
  <c r="L3" i="1"/>
  <c r="R3" i="1"/>
  <c r="E3" i="1"/>
  <c r="N3" i="1"/>
  <c r="G57" i="1"/>
  <c r="J3" i="1"/>
  <c r="N68" i="1"/>
  <c r="N81" i="1" s="1"/>
  <c r="G31" i="1"/>
  <c r="H3" i="1"/>
  <c r="I68" i="1"/>
  <c r="I81" i="1" s="1"/>
  <c r="H68" i="1"/>
  <c r="H81" i="1" s="1"/>
  <c r="H83" i="1" s="1"/>
  <c r="G68" i="1" l="1"/>
  <c r="G81" i="1" s="1"/>
  <c r="G3" i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<sst xmlns="http://schemas.openxmlformats.org/spreadsheetml/2006/main" count="120" uniqueCount="108">
  <si>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</si>
  <si>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</si>
  <si>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</si>
  <si>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</si>
  <si>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</si>
  <si>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</si>
  <si>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</si>
  <si>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</si>
  <si>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</si>
  <si>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</si>
  <si>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</si>
  <si>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</si>
  <si>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</si>
  <si>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</si>
  <si>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</si>
  <si>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</si>
  <si>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</si>
  <si>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</si>
  <si>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</si>
  <si>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</si>
  <si>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</si>
  <si>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</si>
  <si>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</si>
  <si>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</si>
  <si>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</si>
  <si>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</si>
  <si>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</si>
  <si>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</si>
  <si>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</si>
  <si>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</si>
  <si>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</si>
  <si>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</si>
  <si>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</si>
  <si>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</si>
  <si>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</si>
  <si>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</si>
  <si>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</si>
  <si>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</si>
  <si>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</si>
  <si>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</si>
  <si>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</si>
  <si>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</si>
  <si>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</si>
  <si>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</si>
  <si>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</si>
  <si>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</si>
  <si>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</si>
  <si>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</si>
  <si>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</si>
  <si>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</si>
  <si>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</si>
  <si>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</si>
  <si>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</si>
  <si>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</si>
  <si>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</si>
  <si>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</si>
  <si>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</si>
  <si>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</si>
  <si>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</si>
  <si>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</si>
  <si>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</si>
  <si>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</si>
  <si>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</si>
  <si>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</si>
  <si>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</si>
  <si>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</si>
  <si>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</si>
  <si>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</si>
  <si>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</si>
  <si>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</si>
  <si>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</si>
  <si>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</si>
  <si>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</si>
  <si>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</si>
  <si>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</si>
  <si>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</si>
  <si>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</si>
  <si>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</si>
  <si>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</si>
  <si>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</si>
  <si>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</si>
  <si>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</si>
  <si>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</si>
  <si>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</si>
  <si>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</si>
  <si>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</si>
  <si>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</si>
  <si>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</si>
  <si>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</si>
  <si>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</si>
  <si>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</si>
  <si>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</si>
  <si>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</si>
  <si>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</si>
  <si>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</si>
  <si>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</si>
  <si>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</si>
  <si>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</si>
  <si>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</si>
  <si>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</si>
  <si>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</si>
  <si>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</si>
  <si>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</si>
  <si>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</si>
  <si>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</si>
  <si>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</si>
  <si>
    <t>Fecha de registro: 10 de Julio 2023</t>
  </si>
  <si>
    <t>Fecha de imputación: hasta el 30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</si>
</sst>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</sheetNames>
    <sheetDataSet>
      <sheetData sheetId="0"/>
      <sheetData sheetId="1"/>
      <sheetData sheetId="2">
        <row r="3">
          <cell r="D3">
            <v>446399866.90000004</v>
          </cell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27376192.09</v>
          </cell>
          <cell r="I3">
            <v>37724810</v>
          </cell>
          <cell r="J3">
            <v>38769956.75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D12">
            <v>142247908.80000001</v>
          </cell>
          <cell r="E12">
            <v>7775253.29</v>
          </cell>
          <cell r="F12">
            <v>3116295.19</v>
          </cell>
          <cell r="G12">
            <v>6025100</v>
          </cell>
          <cell r="H12">
            <v>30830334.510000002</v>
          </cell>
          <cell r="I12">
            <v>35702992.619999997</v>
          </cell>
          <cell r="J12">
            <v>16004485.960000001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D21">
            <v>10400000</v>
          </cell>
          <cell r="E21">
            <v>0</v>
          </cell>
          <cell r="F21">
            <v>0</v>
          </cell>
          <cell r="G21">
            <v>0</v>
          </cell>
          <cell r="H21">
            <v>1650000</v>
          </cell>
          <cell r="I21">
            <v>0</v>
          </cell>
          <cell r="J21">
            <v>5140821.8099999996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D24">
            <v>37470442.259999998</v>
          </cell>
          <cell r="E24">
            <v>30085500</v>
          </cell>
          <cell r="F24">
            <v>135000</v>
          </cell>
          <cell r="G24">
            <v>0</v>
          </cell>
          <cell r="H24">
            <v>6643422.3499999996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D29">
            <v>62044848</v>
          </cell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5621670.8999999994</v>
          </cell>
          <cell r="I29">
            <v>5718380.1599999992</v>
          </cell>
          <cell r="J29">
            <v>5794201.3799999999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D34">
            <v>8555000</v>
          </cell>
          <cell r="E34">
            <v>623403.17999999993</v>
          </cell>
          <cell r="F34">
            <v>787221.89999999991</v>
          </cell>
          <cell r="G34">
            <v>676815.46</v>
          </cell>
          <cell r="H34">
            <v>744983.94</v>
          </cell>
          <cell r="I34">
            <v>707291.42</v>
          </cell>
          <cell r="J34">
            <v>728105.73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D42">
            <v>43957165</v>
          </cell>
          <cell r="E42">
            <v>1094908.76</v>
          </cell>
          <cell r="F42">
            <v>2501885.6</v>
          </cell>
          <cell r="G42">
            <v>2631250.92</v>
          </cell>
          <cell r="H42">
            <v>4866659.88</v>
          </cell>
          <cell r="I42">
            <v>1018758.6699999999</v>
          </cell>
          <cell r="J42">
            <v>815028.04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D46">
            <v>11000000</v>
          </cell>
          <cell r="E46">
            <v>692179.9</v>
          </cell>
          <cell r="F46">
            <v>1663110.1</v>
          </cell>
          <cell r="G46">
            <v>1969798.75</v>
          </cell>
          <cell r="H46">
            <v>428574.5</v>
          </cell>
          <cell r="I46">
            <v>513391.7</v>
          </cell>
          <cell r="J46">
            <v>326665.5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D49">
            <v>6189000</v>
          </cell>
          <cell r="E49">
            <v>15660</v>
          </cell>
          <cell r="F49">
            <v>232669.26</v>
          </cell>
          <cell r="G49">
            <v>544539.85</v>
          </cell>
          <cell r="H49">
            <v>362761.24</v>
          </cell>
          <cell r="I49">
            <v>265717.07</v>
          </cell>
          <cell r="J49">
            <v>805213.05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D53">
            <v>1180000</v>
          </cell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239331.20000000001</v>
          </cell>
          <cell r="J53">
            <v>275331.21000000002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D58">
            <v>3000000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D60">
            <v>15830000</v>
          </cell>
          <cell r="E60">
            <v>1263577.96</v>
          </cell>
          <cell r="F60">
            <v>1163473.1100000001</v>
          </cell>
          <cell r="G60">
            <v>1321844.26</v>
          </cell>
          <cell r="H60">
            <v>1322760.07</v>
          </cell>
          <cell r="I60">
            <v>1143672.0900000001</v>
          </cell>
          <cell r="J60">
            <v>1571129.38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D64">
            <v>113673007.13</v>
          </cell>
          <cell r="E64">
            <v>25849.99</v>
          </cell>
          <cell r="F64">
            <v>1048974.28</v>
          </cell>
          <cell r="G64">
            <v>913557.07</v>
          </cell>
          <cell r="H64">
            <v>100633.62</v>
          </cell>
          <cell r="I64">
            <v>85398.59</v>
          </cell>
          <cell r="J64">
            <v>62943.08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D74">
            <v>145487300</v>
          </cell>
          <cell r="E74">
            <v>1541824.09</v>
          </cell>
          <cell r="F74">
            <v>11086897.960000001</v>
          </cell>
          <cell r="G74">
            <v>7537021.9499999993</v>
          </cell>
          <cell r="H74">
            <v>-2544636.5499999998</v>
          </cell>
          <cell r="I74">
            <v>7482087.9500000002</v>
          </cell>
          <cell r="J74">
            <v>838209.2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D91">
            <v>6409400</v>
          </cell>
          <cell r="E91">
            <v>0</v>
          </cell>
          <cell r="F91">
            <v>59639</v>
          </cell>
          <cell r="G91">
            <v>446770</v>
          </cell>
          <cell r="H91">
            <v>75305.090000000011</v>
          </cell>
          <cell r="I91">
            <v>801112.21</v>
          </cell>
          <cell r="J91">
            <v>633128.26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D96">
            <v>2925000</v>
          </cell>
          <cell r="E96">
            <v>309949.59000000003</v>
          </cell>
          <cell r="F96">
            <v>248516.68</v>
          </cell>
          <cell r="G96">
            <v>121878.32</v>
          </cell>
          <cell r="H96">
            <v>163556.9</v>
          </cell>
          <cell r="I96">
            <v>136427.51999999999</v>
          </cell>
          <cell r="J96">
            <v>130225.85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D101">
            <v>5707724</v>
          </cell>
          <cell r="E101">
            <v>1335</v>
          </cell>
          <cell r="F101">
            <v>0</v>
          </cell>
          <cell r="G101">
            <v>8319</v>
          </cell>
          <cell r="H101">
            <v>201410.08</v>
          </cell>
          <cell r="I101">
            <v>68086</v>
          </cell>
          <cell r="J101">
            <v>129800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D106">
            <v>2846000</v>
          </cell>
          <cell r="E106">
            <v>18447.63</v>
          </cell>
          <cell r="F106">
            <v>1308265.3</v>
          </cell>
          <cell r="G106">
            <v>-792937.45000000007</v>
          </cell>
          <cell r="H106">
            <v>58407.880000000005</v>
          </cell>
          <cell r="I106">
            <v>164455.56</v>
          </cell>
          <cell r="J106">
            <v>75814.55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D111">
            <v>50000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D113">
            <v>645959.36</v>
          </cell>
        </row>
        <row r="117">
          <cell r="D117">
            <v>1453815.4</v>
          </cell>
          <cell r="E117">
            <v>1736.01</v>
          </cell>
          <cell r="F117">
            <v>15142.47</v>
          </cell>
          <cell r="G117">
            <v>31651.61</v>
          </cell>
          <cell r="H117">
            <v>24780</v>
          </cell>
          <cell r="I117">
            <v>154561.28</v>
          </cell>
          <cell r="J117">
            <v>26946.21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D126">
            <v>13665000</v>
          </cell>
          <cell r="E126">
            <v>671975</v>
          </cell>
          <cell r="F126">
            <v>726063.01</v>
          </cell>
          <cell r="G126">
            <v>684060</v>
          </cell>
          <cell r="H126">
            <v>6208248.5999999996</v>
          </cell>
          <cell r="I126">
            <v>691160</v>
          </cell>
          <cell r="J126">
            <v>686690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D135">
            <v>8611000.7400000002</v>
          </cell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477608.44</v>
          </cell>
          <cell r="I135">
            <v>483378.65</v>
          </cell>
          <cell r="J135">
            <v>731333.49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D149">
            <v>20982271</v>
          </cell>
          <cell r="E149">
            <v>4121856.36</v>
          </cell>
          <cell r="F149">
            <v>1196856.3599999999</v>
          </cell>
          <cell r="G149">
            <v>1730356.56</v>
          </cell>
          <cell r="H149">
            <v>1226856.56</v>
          </cell>
          <cell r="I149">
            <v>2316356.56</v>
          </cell>
          <cell r="J149">
            <v>1536000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D154">
            <v>275000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</row>
        <row r="156">
          <cell r="D156">
            <v>10000000</v>
          </cell>
        </row>
        <row r="157">
          <cell r="D157">
            <v>10000000</v>
          </cell>
        </row>
        <row r="159">
          <cell r="D159">
            <v>8000792.8300000001</v>
          </cell>
          <cell r="E159">
            <v>0</v>
          </cell>
          <cell r="F159">
            <v>178378.23999999999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5">
          <cell r="D165">
            <v>839777.19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K168">
            <v>0</v>
          </cell>
        </row>
        <row r="172">
          <cell r="D172">
            <v>32964083.199999999</v>
          </cell>
          <cell r="E172">
            <v>32065040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6">
          <cell r="D176">
            <v>4090884</v>
          </cell>
          <cell r="E176">
            <v>3835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83">
          <cell r="D183">
            <v>851000</v>
          </cell>
          <cell r="E183">
            <v>469594.75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8">
          <cell r="D188">
            <v>8900000</v>
          </cell>
          <cell r="E188">
            <v>0</v>
          </cell>
          <cell r="F188">
            <v>1236188.95</v>
          </cell>
          <cell r="G188">
            <v>-1236188.95</v>
          </cell>
          <cell r="H188">
            <v>0</v>
          </cell>
          <cell r="I188">
            <v>0</v>
          </cell>
          <cell r="J188">
            <v>2655000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92">
          <cell r="D192">
            <v>6313027.1899999976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5">
          <cell r="D195">
            <v>755000000</v>
          </cell>
        </row>
        <row r="196">
          <cell r="D196">
            <v>218000000</v>
          </cell>
          <cell r="E196">
            <v>0</v>
          </cell>
          <cell r="F196">
            <v>7194892.5499999998</v>
          </cell>
          <cell r="G196">
            <v>29993513.57</v>
          </cell>
          <cell r="H196">
            <v>4843900</v>
          </cell>
          <cell r="I196">
            <v>19826268.93</v>
          </cell>
          <cell r="J196">
            <v>41264621.090000004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9">
          <cell r="D199">
            <v>537000000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9462284.4900000002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2">
          <cell r="E202">
            <v>126274790.97999999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101"/>
  <sheetViews>
    <sheetView showGridLines="0" tabSelected="1" zoomScale="80" zoomScaleNormal="80" zoomScaleSheetLayoutView="85" workbookViewId="0">
      <selection activeCell="D83" sqref="D83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9.140625" style="2" customWidth="1"/>
    <col min="6" max="6" width="22.85546875" style="2" hidden="1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1" width="18" style="4" customWidth="1"/>
    <col min="12" max="12" width="18.42578125" style="4" customWidth="1"/>
    <col min="13" max="13" width="20.5703125" style="4" customWidth="1"/>
    <col min="14" max="15" width="15.7109375" style="4" hidden="1" customWidth="1"/>
    <col min="16" max="16" width="16" style="4" hidden="1" customWidth="1"/>
    <col min="17" max="17" width="19.42578125" style="4" hidden="1" customWidth="1"/>
    <col min="18" max="18" width="14.5703125" style="4" hidden="1" customWidth="1"/>
    <col min="19" max="19" width="15.7109375" style="4" hidden="1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1937965273.0000002</v>
      </c>
      <c r="F3" s="3">
        <f>+F4+F10+F21+F31+F39+F47+F57</f>
        <v>0</v>
      </c>
      <c r="G3" s="3">
        <f>SUM(H3:S3)</f>
        <v>649683636.39999998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90683430.100000024</v>
      </c>
      <c r="L3" s="3">
        <f t="shared" si="0"/>
        <v>134705922.67000002</v>
      </c>
      <c r="M3" s="3">
        <f t="shared" si="0"/>
        <v>119001650.54000001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6">
        <f>SUM(E5:E9)</f>
        <v>698563065.96000004</v>
      </c>
      <c r="F4" s="6">
        <f>SUM(F5:F9)</f>
        <v>0</v>
      </c>
      <c r="G4" s="7">
        <f>SUM(H4:S4)</f>
        <v>401162043.64999998</v>
      </c>
      <c r="H4" s="8">
        <f>SUM(H5:H9)</f>
        <v>83188816.079999998</v>
      </c>
      <c r="I4" s="8">
        <f t="shared" ref="I4:S4" si="1">SUM(I5:I9)</f>
        <v>48975693.399999999</v>
      </c>
      <c r="J4" s="8">
        <f t="shared" si="1"/>
        <v>52020265.639999993</v>
      </c>
      <c r="K4" s="8">
        <f t="shared" si="1"/>
        <v>72121619.850000009</v>
      </c>
      <c r="L4" s="8">
        <f t="shared" si="1"/>
        <v>79146182.780000001</v>
      </c>
      <c r="M4" s="8">
        <f t="shared" si="1"/>
        <v>65709465.900000006</v>
      </c>
      <c r="N4" s="8">
        <f t="shared" si="1"/>
        <v>0</v>
      </c>
      <c r="O4" s="8">
        <f t="shared" si="1"/>
        <v>0</v>
      </c>
      <c r="P4" s="8">
        <f t="shared" si="1"/>
        <v>0</v>
      </c>
      <c r="Q4" s="8">
        <f t="shared" si="1"/>
        <v>0</v>
      </c>
      <c r="R4" s="8">
        <f t="shared" si="1"/>
        <v>0</v>
      </c>
      <c r="S4" s="8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>
        <f>+'[1]Detalle Ejecucion Presupuesto '!D3</f>
        <v>446399866.90000004</v>
      </c>
      <c r="F5" s="11"/>
      <c r="G5" s="11">
        <f t="shared" ref="G5:G46" si="2">SUM(H5:S5)</f>
        <v>224555066.31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27376192.09</v>
      </c>
      <c r="L5" s="10">
        <f>+'[1]Detalle Ejecucion Presupuesto '!I3</f>
        <v>37724810</v>
      </c>
      <c r="M5" s="10">
        <f>+'[1]Detalle Ejecucion Presupuesto '!J3</f>
        <v>38769956.75</v>
      </c>
      <c r="N5" s="10">
        <f>+'[1]Detalle Ejecucion Presupuesto '!K3</f>
        <v>0</v>
      </c>
      <c r="O5" s="10">
        <f>+'[1]Detalle Ejecucion Presupuesto '!L3</f>
        <v>0</v>
      </c>
      <c r="P5" s="10">
        <f>+'[1]Detalle Ejecucion Presupuesto '!M3</f>
        <v>0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>
        <f>+'[1]Detalle Ejecucion Presupuesto '!D12</f>
        <v>142247908.80000001</v>
      </c>
      <c r="F6" s="4"/>
      <c r="G6" s="4">
        <f>SUM(H6:S6)</f>
        <v>99454461.569999993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30830334.510000002</v>
      </c>
      <c r="L6" s="10">
        <f>+'[1]Detalle Ejecucion Presupuesto '!I12</f>
        <v>35702992.619999997</v>
      </c>
      <c r="M6" s="10">
        <f>+'[1]Detalle Ejecucion Presupuesto '!J12</f>
        <v>16004485.960000001</v>
      </c>
      <c r="N6" s="10">
        <f>+'[1]Detalle Ejecucion Presupuesto '!K12</f>
        <v>0</v>
      </c>
      <c r="O6" s="10">
        <f>+'[1]Detalle Ejecucion Presupuesto '!L12</f>
        <v>0</v>
      </c>
      <c r="P6" s="10">
        <f>+'[1]Detalle Ejecucion Presupuesto '!M12</f>
        <v>0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>
        <f>+'[1]Detalle Ejecucion Presupuesto '!D21</f>
        <v>10400000</v>
      </c>
      <c r="F7" s="4"/>
      <c r="G7" s="4">
        <f t="shared" si="2"/>
        <v>6790821.8099999996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1650000</v>
      </c>
      <c r="L7" s="10">
        <f>+'[1]Detalle Ejecucion Presupuesto '!I21</f>
        <v>0</v>
      </c>
      <c r="M7" s="10">
        <f>+'[1]Detalle Ejecucion Presupuesto '!J21</f>
        <v>5140821.8099999996</v>
      </c>
      <c r="N7" s="10">
        <f>+'[1]Detalle Ejecucion Presupuesto '!K21</f>
        <v>0</v>
      </c>
      <c r="O7" s="10">
        <f>+'[1]Detalle Ejecucion Presupuesto '!L21</f>
        <v>0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>
        <f>+'[1]Detalle Ejecucion Presupuesto '!D24</f>
        <v>37470442.259999998</v>
      </c>
      <c r="F8" s="4"/>
      <c r="G8" s="4">
        <f t="shared" si="2"/>
        <v>36863922.350000001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6643422.3499999996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>
        <f>+'[1]Detalle Ejecucion Presupuesto '!D29</f>
        <v>62044848</v>
      </c>
      <c r="F9" s="4"/>
      <c r="G9" s="4">
        <f t="shared" si="2"/>
        <v>33497771.609999996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5621670.8999999994</v>
      </c>
      <c r="L9" s="10">
        <f>+'[1]Detalle Ejecucion Presupuesto '!I29</f>
        <v>5718380.1599999992</v>
      </c>
      <c r="M9" s="10">
        <f>+'[1]Detalle Ejecucion Presupuesto '!J29</f>
        <v>5794201.3799999999</v>
      </c>
      <c r="N9" s="10">
        <f>+'[1]Detalle Ejecucion Presupuesto '!K29</f>
        <v>0</v>
      </c>
      <c r="O9" s="10">
        <f>+'[1]Detalle Ejecucion Presupuesto '!L29</f>
        <v>0</v>
      </c>
      <c r="P9" s="10">
        <f>+'[1]Detalle Ejecucion Presupuesto '!M29</f>
        <v>0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355280872.13</v>
      </c>
      <c r="F10" s="6">
        <f>SUM(F11:F20)</f>
        <v>0</v>
      </c>
      <c r="G10" s="7">
        <f>SUM(H10:S10)</f>
        <v>63584407.689999998</v>
      </c>
      <c r="H10" s="8">
        <f>SUM(H11:H20)</f>
        <v>5260932.08</v>
      </c>
      <c r="I10" s="8">
        <f t="shared" ref="I10:S10" si="3">SUM(I11:I20)</f>
        <v>18612321.210000001</v>
      </c>
      <c r="J10" s="8">
        <f t="shared" si="3"/>
        <v>16041598.259999998</v>
      </c>
      <c r="K10" s="8">
        <f t="shared" si="3"/>
        <v>5357041.790000001</v>
      </c>
      <c r="L10" s="8">
        <f t="shared" si="3"/>
        <v>12256760.900000002</v>
      </c>
      <c r="M10" s="8">
        <f t="shared" si="3"/>
        <v>6055753.4500000002</v>
      </c>
      <c r="N10" s="8">
        <f t="shared" si="3"/>
        <v>0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/>
    </row>
    <row r="11" spans="1:20" x14ac:dyDescent="0.25">
      <c r="A11" s="9" t="s">
        <v>24</v>
      </c>
      <c r="B11" s="9"/>
      <c r="C11" s="9"/>
      <c r="D11" s="10">
        <v>8555000</v>
      </c>
      <c r="E11" s="10">
        <f>+'[1]Detalle Ejecucion Presupuesto '!D34</f>
        <v>8555000</v>
      </c>
      <c r="F11" s="4"/>
      <c r="G11" s="4">
        <f t="shared" si="2"/>
        <v>4267821.629999999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744983.94</v>
      </c>
      <c r="L11" s="10">
        <f>+'[1]Detalle Ejecucion Presupuesto '!I34</f>
        <v>707291.42</v>
      </c>
      <c r="M11" s="10">
        <f>+'[1]Detalle Ejecucion Presupuesto '!J34</f>
        <v>728105.73</v>
      </c>
      <c r="N11" s="10">
        <f>+'[1]Detalle Ejecucion Presupuesto '!K34</f>
        <v>0</v>
      </c>
      <c r="O11" s="10">
        <f>+'[1]Detalle Ejecucion Presupuesto '!L34</f>
        <v>0</v>
      </c>
      <c r="P11" s="10">
        <f>+'[1]Detalle Ejecucion Presupuesto '!M34</f>
        <v>0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>
        <f>+'[1]Detalle Ejecucion Presupuesto '!D42</f>
        <v>43957165</v>
      </c>
      <c r="F12" s="4"/>
      <c r="G12" s="4">
        <f>SUM(H12:S12)</f>
        <v>12928491.870000001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4866659.88</v>
      </c>
      <c r="L12" s="10">
        <f>+'[1]Detalle Ejecucion Presupuesto '!I42</f>
        <v>1018758.6699999999</v>
      </c>
      <c r="M12" s="10">
        <f>+'[1]Detalle Ejecucion Presupuesto '!J42</f>
        <v>815028.04</v>
      </c>
      <c r="N12" s="10">
        <f>+'[1]Detalle Ejecucion Presupuesto '!K42</f>
        <v>0</v>
      </c>
      <c r="O12" s="10">
        <f>+'[1]Detalle Ejecucion Presupuesto '!L42</f>
        <v>0</v>
      </c>
      <c r="P12" s="10">
        <f>+'[1]Detalle Ejecucion Presupuesto '!M42</f>
        <v>0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>
        <f>+'[1]Detalle Ejecucion Presupuesto '!D46</f>
        <v>11000000</v>
      </c>
      <c r="F13" s="11"/>
      <c r="G13" s="11">
        <f t="shared" si="2"/>
        <v>5593720.4500000002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428574.5</v>
      </c>
      <c r="L13" s="10">
        <f>+'[1]Detalle Ejecucion Presupuesto '!I46</f>
        <v>513391.7</v>
      </c>
      <c r="M13" s="10">
        <f>+'[1]Detalle Ejecucion Presupuesto '!J46</f>
        <v>326665.5</v>
      </c>
      <c r="N13" s="10">
        <f>+'[1]Detalle Ejecucion Presupuesto '!K46</f>
        <v>0</v>
      </c>
      <c r="O13" s="10">
        <f>+'[1]Detalle Ejecucion Presupuesto '!L46</f>
        <v>0</v>
      </c>
      <c r="P13" s="10">
        <f>+'[1]Detalle Ejecucion Presupuesto '!M46</f>
        <v>0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>
        <f>+'[1]Detalle Ejecucion Presupuesto '!D49</f>
        <v>6189000</v>
      </c>
      <c r="F14" s="4"/>
      <c r="G14" s="4">
        <f t="shared" si="2"/>
        <v>2226560.4700000002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362761.24</v>
      </c>
      <c r="L14" s="10">
        <f>+'[1]Detalle Ejecucion Presupuesto '!I49</f>
        <v>265717.07</v>
      </c>
      <c r="M14" s="10">
        <f>+'[1]Detalle Ejecucion Presupuesto '!J49</f>
        <v>805213.05</v>
      </c>
      <c r="N14" s="10">
        <f>+'[1]Detalle Ejecucion Presupuesto '!K49</f>
        <v>0</v>
      </c>
      <c r="O14" s="10">
        <f>+'[1]Detalle Ejecucion Presupuesto '!L49</f>
        <v>0</v>
      </c>
      <c r="P14" s="10">
        <f>+'[1]Detalle Ejecucion Presupuesto '!M49</f>
        <v>0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>
        <f>+'[1]Detalle Ejecucion Presupuesto '!D53</f>
        <v>1180000</v>
      </c>
      <c r="F15" s="4"/>
      <c r="G15" s="4">
        <f t="shared" si="2"/>
        <v>586640.6100000001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239331.20000000001</v>
      </c>
      <c r="M15" s="10">
        <f>+'[1]Detalle Ejecucion Presupuesto '!J53</f>
        <v>275331.21000000002</v>
      </c>
      <c r="N15" s="10">
        <f>+'[1]Detalle Ejecucion Presupuesto '!K53</f>
        <v>0</v>
      </c>
      <c r="O15" s="10">
        <f>+'[1]Detalle Ejecucion Presupuesto '!L53</f>
        <v>0</v>
      </c>
      <c r="P15" s="10">
        <f>+'[1]Detalle Ejecucion Presupuesto '!M53</f>
        <v>0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>
        <f>+'[1]Detalle Ejecucion Presupuesto '!D60</f>
        <v>15830000</v>
      </c>
      <c r="F16" s="4"/>
      <c r="G16" s="4">
        <f t="shared" si="2"/>
        <v>7786456.8700000001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1322760.07</v>
      </c>
      <c r="L16" s="10">
        <f>+'[1]Detalle Ejecucion Presupuesto '!I60</f>
        <v>1143672.0900000001</v>
      </c>
      <c r="M16" s="10">
        <f>+'[1]Detalle Ejecucion Presupuesto '!J60</f>
        <v>1571129.38</v>
      </c>
      <c r="N16" s="10">
        <f>+'[1]Detalle Ejecucion Presupuesto '!K60</f>
        <v>0</v>
      </c>
      <c r="O16" s="10">
        <f>+'[1]Detalle Ejecucion Presupuesto '!L60</f>
        <v>0</v>
      </c>
      <c r="P16" s="10">
        <f>+'[1]Detalle Ejecucion Presupuesto '!M60</f>
        <v>0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>
        <f>+'[1]Detalle Ejecucion Presupuesto '!D58</f>
        <v>3000000</v>
      </c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E18" s="2">
        <f>+'[1]Detalle Ejecucion Presupuesto '!D64</f>
        <v>113673007.13</v>
      </c>
      <c r="F18" s="4"/>
      <c r="G18" s="4">
        <f t="shared" si="2"/>
        <v>2237356.63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100633.62</v>
      </c>
      <c r="L18" s="10">
        <f>+'[1]Detalle Ejecucion Presupuesto '!I64</f>
        <v>85398.59</v>
      </c>
      <c r="M18" s="10">
        <f>+'[1]Detalle Ejecucion Presupuesto '!J64</f>
        <v>62943.08</v>
      </c>
      <c r="N18" s="10">
        <f>+'[1]Detalle Ejecucion Presupuesto '!K64</f>
        <v>0</v>
      </c>
      <c r="O18" s="10">
        <f>+'[1]Detalle Ejecucion Presupuesto '!L64</f>
        <v>0</v>
      </c>
      <c r="P18" s="10">
        <f>+'[1]Detalle Ejecucion Presupuesto '!M64</f>
        <v>0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E19" s="2">
        <f>+'[1]Detalle Ejecucion Presupuesto '!D74</f>
        <v>145487300</v>
      </c>
      <c r="F19" s="4"/>
      <c r="G19" s="4">
        <f t="shared" si="2"/>
        <v>25941404.599999998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-2544636.5499999998</v>
      </c>
      <c r="L19" s="10">
        <f>+'[1]Detalle Ejecucion Presupuesto '!I74</f>
        <v>7482087.9500000002</v>
      </c>
      <c r="M19" s="10">
        <f>+'[1]Detalle Ejecucion Presupuesto '!J74</f>
        <v>838209.2</v>
      </c>
      <c r="N19" s="10">
        <f>+'[1]Detalle Ejecucion Presupuesto '!K74</f>
        <v>0</v>
      </c>
      <c r="O19" s="10">
        <f>+'[1]Detalle Ejecucion Presupuesto '!L74</f>
        <v>0</v>
      </c>
      <c r="P19" s="10">
        <f>+'[1]Detalle Ejecucion Presupuesto '!M74</f>
        <v>0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E20" s="2">
        <f>+'[1]Detalle Ejecucion Presupuesto '!D91</f>
        <v>6409400</v>
      </c>
      <c r="F20" s="11"/>
      <c r="G20" s="11">
        <f t="shared" si="2"/>
        <v>2015954.5599999998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75305.090000000011</v>
      </c>
      <c r="L20" s="12">
        <f>+'[1]Detalle Ejecucion Presupuesto '!I91</f>
        <v>801112.21</v>
      </c>
      <c r="M20" s="12">
        <f>+'[1]Detalle Ejecucion Presupuesto '!J91</f>
        <v>633128.26</v>
      </c>
      <c r="N20" s="12">
        <f>+'[1]Detalle Ejecucion Presupuesto '!K91</f>
        <v>0</v>
      </c>
      <c r="O20" s="12">
        <f>+'[1]Detalle Ejecucion Presupuesto '!L91</f>
        <v>0</v>
      </c>
      <c r="P20" s="12">
        <f>+'[1]Detalle Ejecucion Presupuesto '!M91</f>
        <v>0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35904499.5</v>
      </c>
      <c r="F21" s="6">
        <f>SUM(F22:F30)</f>
        <v>0</v>
      </c>
      <c r="G21" s="7">
        <f>SUM(H21:S21)</f>
        <v>14851574.039999999</v>
      </c>
      <c r="H21" s="8">
        <f>SUM(H22:H30)</f>
        <v>1164716.71</v>
      </c>
      <c r="I21" s="8">
        <f t="shared" ref="I21:S21" si="4">SUM(I22:I30)</f>
        <v>2547048.7999999998</v>
      </c>
      <c r="J21" s="8">
        <f t="shared" si="4"/>
        <v>526917.5199999999</v>
      </c>
      <c r="K21" s="8">
        <f t="shared" si="4"/>
        <v>7134011.9000000004</v>
      </c>
      <c r="L21" s="8">
        <f t="shared" si="4"/>
        <v>1698069.0099999998</v>
      </c>
      <c r="M21" s="8">
        <f t="shared" si="4"/>
        <v>1780810.1</v>
      </c>
      <c r="N21" s="8">
        <f t="shared" si="4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/>
      <c r="U21" s="8"/>
      <c r="V21" s="8"/>
    </row>
    <row r="22" spans="1:22" ht="28.5" x14ac:dyDescent="0.25">
      <c r="A22" s="9" t="s">
        <v>35</v>
      </c>
      <c r="B22" s="9"/>
      <c r="C22" s="9"/>
      <c r="D22" s="10">
        <v>3925000</v>
      </c>
      <c r="E22" s="2">
        <f>+'[1]Detalle Ejecucion Presupuesto '!D96</f>
        <v>2925000</v>
      </c>
      <c r="F22" s="4"/>
      <c r="G22" s="4">
        <f t="shared" si="2"/>
        <v>1110554.8600000001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163556.9</v>
      </c>
      <c r="L22" s="10">
        <f>+'[1]Detalle Ejecucion Presupuesto '!I96</f>
        <v>136427.51999999999</v>
      </c>
      <c r="M22" s="10">
        <f>+'[1]Detalle Ejecucion Presupuesto '!J96</f>
        <v>130225.85</v>
      </c>
      <c r="N22" s="10">
        <f>+'[1]Detalle Ejecucion Presupuesto '!K96</f>
        <v>0</v>
      </c>
      <c r="O22" s="10">
        <f>+'[1]Detalle Ejecucion Presupuesto '!L96</f>
        <v>0</v>
      </c>
      <c r="P22" s="10">
        <f>+'[1]Detalle Ejecucion Presupuesto '!M96</f>
        <v>0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E23" s="2">
        <f>+'[1]Detalle Ejecucion Presupuesto '!D101</f>
        <v>5707724</v>
      </c>
      <c r="F23" s="4"/>
      <c r="G23" s="4">
        <f t="shared" si="2"/>
        <v>408950.07999999996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201410.08</v>
      </c>
      <c r="L23" s="10">
        <f>+'[1]Detalle Ejecucion Presupuesto '!I101</f>
        <v>68086</v>
      </c>
      <c r="M23" s="10">
        <f>+'[1]Detalle Ejecucion Presupuesto '!J101</f>
        <v>129800</v>
      </c>
      <c r="N23" s="10">
        <f>+'[1]Detalle Ejecucion Presupuesto '!K101</f>
        <v>0</v>
      </c>
      <c r="O23" s="10">
        <f>+'[1]Detalle Ejecucion Presupuesto '!L101</f>
        <v>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E24" s="2">
        <f>+'[1]Detalle Ejecucion Presupuesto '!D106</f>
        <v>2846000</v>
      </c>
      <c r="F24" s="4"/>
      <c r="G24" s="4">
        <f t="shared" si="2"/>
        <v>832453.47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58407.880000000005</v>
      </c>
      <c r="L24" s="10">
        <f>+'[1]Detalle Ejecucion Presupuesto '!I106</f>
        <v>164455.56</v>
      </c>
      <c r="M24" s="10">
        <f>+'[1]Detalle Ejecucion Presupuesto '!J106</f>
        <v>75814.55</v>
      </c>
      <c r="N24" s="10">
        <f>+'[1]Detalle Ejecucion Presupuesto '!K106</f>
        <v>0</v>
      </c>
      <c r="O24" s="10">
        <f>+'[1]Detalle Ejecucion Presupuesto '!L106</f>
        <v>0</v>
      </c>
      <c r="P24" s="10">
        <f>+'[1]Detalle Ejecucion Presupuesto '!M106</f>
        <v>0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E25" s="2">
        <f>+'[1]Detalle Ejecucion Presupuesto '!D111</f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E26" s="2">
        <f>+'[1]Detalle Ejecucion Presupuesto '!D113</f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E27" s="2">
        <f>+'[1]Detalle Ejecucion Presupuesto '!D117</f>
        <v>1453815.4</v>
      </c>
      <c r="F27" s="4"/>
      <c r="G27" s="4">
        <f t="shared" si="2"/>
        <v>254817.58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24780</v>
      </c>
      <c r="L27" s="10">
        <f>+'[1]Detalle Ejecucion Presupuesto '!I117</f>
        <v>154561.28</v>
      </c>
      <c r="M27" s="10">
        <f>+'[1]Detalle Ejecucion Presupuesto '!J117</f>
        <v>26946.21</v>
      </c>
      <c r="N27" s="10">
        <f>+'[1]Detalle Ejecucion Presupuesto '!K117</f>
        <v>0</v>
      </c>
      <c r="O27" s="10">
        <f>+'[1]Detalle Ejecucion Presupuesto '!L117</f>
        <v>0</v>
      </c>
      <c r="P27" s="10">
        <f>+'[1]Detalle Ejecucion Presupuesto '!M117</f>
        <v>0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E28" s="2">
        <f>+'[1]Detalle Ejecucion Presupuesto '!D126</f>
        <v>13665000</v>
      </c>
      <c r="F28" s="4"/>
      <c r="G28" s="4">
        <f>SUM(H28:S28)</f>
        <v>9668196.6099999994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6208248.5999999996</v>
      </c>
      <c r="L28" s="10">
        <f>+'[1]Detalle Ejecucion Presupuesto '!I126</f>
        <v>691160</v>
      </c>
      <c r="M28" s="10">
        <f>+'[1]Detalle Ejecucion Presupuesto '!J126</f>
        <v>686690</v>
      </c>
      <c r="N28" s="10">
        <f>+'[1]Detalle Ejecucion Presupuesto '!K126</f>
        <v>0</v>
      </c>
      <c r="O28" s="10">
        <f>+'[1]Detalle Ejecucion Presupuesto '!L126</f>
        <v>0</v>
      </c>
      <c r="P28" s="10">
        <f>+'[1]Detalle Ejecucion Presupuesto '!M126</f>
        <v>0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28.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E30" s="2">
        <f>+'[1]Detalle Ejecucion Presupuesto '!D135</f>
        <v>8611000.7400000002</v>
      </c>
      <c r="F30" s="4"/>
      <c r="G30" s="4">
        <f t="shared" si="2"/>
        <v>2576601.4400000004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477608.44</v>
      </c>
      <c r="L30" s="10">
        <f>+'[1]Detalle Ejecucion Presupuesto '!I135</f>
        <v>483378.65</v>
      </c>
      <c r="M30" s="10">
        <f>+'[1]Detalle Ejecucion Presupuesto '!J135</f>
        <v>731333.49</v>
      </c>
      <c r="N30" s="10">
        <f>+'[1]Detalle Ejecucion Presupuesto '!K135</f>
        <v>0</v>
      </c>
      <c r="O30" s="10">
        <f>+'[1]Detalle Ejecucion Presupuesto '!L135</f>
        <v>0</v>
      </c>
      <c r="P30" s="10">
        <f>+'[1]Detalle Ejecucion Presupuesto '!M135</f>
        <v>0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21257271</v>
      </c>
      <c r="F31" s="6">
        <f>SUM(F32:F38)</f>
        <v>0</v>
      </c>
      <c r="G31" s="7">
        <f>SUM(H31:S31)</f>
        <v>12128282.4</v>
      </c>
      <c r="H31" s="8">
        <f>SUM(H32:H38)</f>
        <v>4121856.36</v>
      </c>
      <c r="I31" s="8">
        <f t="shared" ref="I31:S31" si="5">SUM(I32:I38)</f>
        <v>1196856.3599999999</v>
      </c>
      <c r="J31" s="8">
        <f t="shared" si="5"/>
        <v>1730356.56</v>
      </c>
      <c r="K31" s="8">
        <f t="shared" si="5"/>
        <v>1226856.56</v>
      </c>
      <c r="L31" s="8">
        <f t="shared" si="5"/>
        <v>2316356.56</v>
      </c>
      <c r="M31" s="8">
        <f t="shared" si="5"/>
        <v>1536000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E32" s="2">
        <f>+'[1]Detalle Ejecucion Presupuesto '!D149</f>
        <v>20982271</v>
      </c>
      <c r="F32" s="4"/>
      <c r="G32" s="4">
        <f t="shared" si="2"/>
        <v>12128282.4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1226856.56</v>
      </c>
      <c r="L32" s="10">
        <f>+'[1]Detalle Ejecucion Presupuesto '!I149</f>
        <v>2316356.56</v>
      </c>
      <c r="M32" s="10">
        <f>+'[1]Detalle Ejecucion Presupuesto '!J149</f>
        <v>1536000</v>
      </c>
      <c r="N32" s="10">
        <f>+'[1]Detalle Ejecucion Presupuesto '!K149</f>
        <v>0</v>
      </c>
      <c r="O32" s="10">
        <f>+'[1]Detalle Ejecucion Presupuesto '!L149</f>
        <v>0</v>
      </c>
      <c r="P32" s="10">
        <f>+'[1]Detalle Ejecucion Presupuesto '!M149</f>
        <v>0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E38" s="2">
        <f>+'[1]Detalle Ejecucion Presupuesto '!D154</f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8">
        <v>0</v>
      </c>
      <c r="E39" s="6">
        <f>+'[1]Detalle Ejecucion Presupuesto '!D156</f>
        <v>10000000</v>
      </c>
      <c r="F39" s="7"/>
      <c r="G39" s="7">
        <f t="shared" si="2"/>
        <v>10000000</v>
      </c>
      <c r="H39" s="8">
        <f>SUM(H40:H46)</f>
        <v>0</v>
      </c>
      <c r="I39" s="8">
        <f t="shared" ref="I39:S39" si="6">SUM(I40:I46)</f>
        <v>0</v>
      </c>
      <c r="J39" s="8">
        <f t="shared" si="6"/>
        <v>0</v>
      </c>
      <c r="K39" s="8">
        <f t="shared" si="6"/>
        <v>0</v>
      </c>
      <c r="L39" s="8">
        <f t="shared" si="6"/>
        <v>10000000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8">
        <f t="shared" si="6"/>
        <v>0</v>
      </c>
      <c r="R39" s="8">
        <f t="shared" si="6"/>
        <v>0</v>
      </c>
      <c r="S39" s="8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E46" s="2">
        <f>+'[1]Detalle Ejecucion Presupuesto '!D157</f>
        <v>10000000</v>
      </c>
      <c r="F46" s="4"/>
      <c r="G46" s="4">
        <f t="shared" si="2"/>
        <v>10000000</v>
      </c>
      <c r="H46" s="10"/>
      <c r="I46" s="10"/>
      <c r="J46" s="10"/>
      <c r="K46" s="10"/>
      <c r="L46" s="10">
        <v>10000000</v>
      </c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61959564.409999996</v>
      </c>
      <c r="F47" s="6">
        <f>SUM(F48:F56)</f>
        <v>0</v>
      </c>
      <c r="G47" s="7">
        <f>SUM(H47:S47)</f>
        <v>35371847.989999995</v>
      </c>
      <c r="H47" s="8">
        <f>SUM(H48:H56)</f>
        <v>32538469.75</v>
      </c>
      <c r="I47" s="8">
        <f t="shared" ref="I47:S47" si="7">SUM(I48:I56)</f>
        <v>1414567.19</v>
      </c>
      <c r="J47" s="8">
        <f t="shared" si="7"/>
        <v>-1236188.95</v>
      </c>
      <c r="K47" s="8">
        <f t="shared" si="7"/>
        <v>0</v>
      </c>
      <c r="L47" s="8">
        <f t="shared" si="7"/>
        <v>0</v>
      </c>
      <c r="M47" s="8">
        <f t="shared" si="7"/>
        <v>2655000</v>
      </c>
      <c r="N47" s="8">
        <f t="shared" si="7"/>
        <v>0</v>
      </c>
      <c r="O47" s="8">
        <f t="shared" si="7"/>
        <v>0</v>
      </c>
      <c r="P47" s="8">
        <f t="shared" si="7"/>
        <v>0</v>
      </c>
      <c r="Q47" s="8">
        <f t="shared" si="7"/>
        <v>0</v>
      </c>
      <c r="R47" s="8">
        <f t="shared" si="7"/>
        <v>0</v>
      </c>
      <c r="S47" s="8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E48" s="2">
        <f>+'[1]Detalle Ejecucion Presupuesto '!D159</f>
        <v>8000792.8300000001</v>
      </c>
      <c r="F48" s="4"/>
      <c r="G48" s="4">
        <f>SUM(H48:S48)</f>
        <v>178378.23999999999</v>
      </c>
      <c r="H48" s="10">
        <f>+'[1]Detalle Ejecucion Presupuesto '!E159</f>
        <v>0</v>
      </c>
      <c r="I48" s="10">
        <f>+'[1]Detalle Ejecucion Presupuesto '!F159</f>
        <v>178378.23999999999</v>
      </c>
      <c r="J48" s="10">
        <f>+'[1]Detalle Ejecucion Presupuesto '!G159</f>
        <v>0</v>
      </c>
      <c r="K48" s="10">
        <f>+'[1]Detalle Ejecucion Presupuesto '!H159</f>
        <v>0</v>
      </c>
      <c r="L48" s="10">
        <f>+'[1]Detalle Ejecucion Presupuesto '!I159</f>
        <v>0</v>
      </c>
      <c r="M48" s="10">
        <f>+'[1]Detalle Ejecucion Presupuesto '!J159</f>
        <v>0</v>
      </c>
      <c r="N48" s="10">
        <f>+'[1]Detalle Ejecucion Presupuesto '!K159</f>
        <v>0</v>
      </c>
      <c r="O48" s="10">
        <f>+'[1]Detalle Ejecucion Presupuesto '!L159</f>
        <v>0</v>
      </c>
      <c r="P48" s="10">
        <f>+'[1]Detalle Ejecucion Presupuesto '!M159</f>
        <v>0</v>
      </c>
      <c r="Q48" s="10">
        <f>+'[1]Detalle Ejecucion Presupuesto '!N159</f>
        <v>0</v>
      </c>
      <c r="R48" s="10">
        <f>+'[1]Detalle Ejecucion Presupuesto '!O159</f>
        <v>0</v>
      </c>
      <c r="S48" s="10">
        <f>+'[1]Detalle Ejecucion Presupuesto '!P159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E49" s="2">
        <f>+'[1]Detalle Ejecucion Presupuesto '!D165</f>
        <v>839777.19</v>
      </c>
      <c r="F49" s="4"/>
      <c r="G49" s="4">
        <f t="shared" ref="G49:G67" si="8">SUM(H49:S49)</f>
        <v>0</v>
      </c>
      <c r="H49" s="10">
        <f>+'[1]Detalle Ejecucion Presupuesto '!E165</f>
        <v>0</v>
      </c>
      <c r="I49" s="10">
        <f>+'[1]Detalle Ejecucion Presupuesto '!F165</f>
        <v>0</v>
      </c>
      <c r="J49" s="10">
        <f>+'[1]Detalle Ejecucion Presupuesto '!G165</f>
        <v>0</v>
      </c>
      <c r="K49" s="10">
        <f>+'[1]Detalle Ejecucion Presupuesto '!H165</f>
        <v>0</v>
      </c>
      <c r="L49" s="10">
        <f>+'[1]Detalle Ejecucion Presupuesto '!I165</f>
        <v>0</v>
      </c>
      <c r="M49" s="10">
        <f>+'[1]Detalle Ejecucion Presupuesto '!J165</f>
        <v>0</v>
      </c>
      <c r="N49" s="10">
        <f>+'[1]Detalle Ejecucion Presupuesto '!K165</f>
        <v>0</v>
      </c>
      <c r="O49" s="10">
        <f>+'[1]Detalle Ejecucion Presupuesto '!L165</f>
        <v>0</v>
      </c>
      <c r="P49" s="10">
        <f>+'[1]Detalle Ejecucion Presupuesto '!M165</f>
        <v>0</v>
      </c>
      <c r="Q49" s="10">
        <f>+'[1]Detalle Ejecucion Presupuesto '!N165</f>
        <v>0</v>
      </c>
      <c r="R49" s="10">
        <f>+'[1]Detalle Ejecucion Presupuesto '!O165</f>
        <v>0</v>
      </c>
      <c r="S49" s="10">
        <f>+'[1]Detalle Ejecucion Presupuesto '!P165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E50" s="2">
        <f>+'[1]Detalle Ejecucion Presupuesto '!D168</f>
        <v>0</v>
      </c>
      <c r="F50" s="4"/>
      <c r="G50" s="4">
        <f t="shared" si="8"/>
        <v>0</v>
      </c>
      <c r="H50" s="10">
        <f>+'[1]Detalle Ejecucion Presupuesto '!E168</f>
        <v>0</v>
      </c>
      <c r="I50" s="10">
        <f>+'[1]Detalle Ejecucion Presupuesto '!F168</f>
        <v>0</v>
      </c>
      <c r="J50" s="10">
        <f>+'[1]Detalle Ejecucion Presupuesto '!G168</f>
        <v>0</v>
      </c>
      <c r="K50" s="10">
        <f>+'[1]Detalle Ejecucion Presupuesto '!H168</f>
        <v>0</v>
      </c>
      <c r="L50" s="10">
        <f>+'[1]Detalle Ejecucion Presupuesto '!I168</f>
        <v>0</v>
      </c>
      <c r="M50" s="10">
        <f>+'[1]Detalle Ejecucion Presupuesto '!J168</f>
        <v>0</v>
      </c>
      <c r="N50" s="10">
        <f>+'[1]Detalle Ejecucion Presupuesto '!K168</f>
        <v>0</v>
      </c>
      <c r="O50" s="10">
        <f>+'[1]Detalle Ejecucion Presupuesto '!L168</f>
        <v>0</v>
      </c>
      <c r="P50" s="10">
        <f>+'[1]Detalle Ejecucion Presupuesto '!M168</f>
        <v>0</v>
      </c>
      <c r="Q50" s="10">
        <f>+'[1]Detalle Ejecucion Presupuesto '!N168</f>
        <v>0</v>
      </c>
      <c r="R50" s="10">
        <f>+'[1]Detalle Ejecucion Presupuesto '!O168</f>
        <v>0</v>
      </c>
      <c r="S50" s="10">
        <f>+'[1]Detalle Ejecucion Presupuesto '!P168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E51" s="2">
        <f>+'[1]Detalle Ejecucion Presupuesto '!D172</f>
        <v>32964083.199999999</v>
      </c>
      <c r="F51" s="4"/>
      <c r="G51" s="4">
        <f t="shared" si="8"/>
        <v>32065040</v>
      </c>
      <c r="H51" s="10">
        <f>+'[1]Detalle Ejecucion Presupuesto '!E172</f>
        <v>32065040</v>
      </c>
      <c r="I51" s="10">
        <f>+'[1]Detalle Ejecucion Presupuesto '!F172</f>
        <v>0</v>
      </c>
      <c r="J51" s="10">
        <f>+'[1]Detalle Ejecucion Presupuesto '!G172</f>
        <v>0</v>
      </c>
      <c r="K51" s="10">
        <f>+'[1]Detalle Ejecucion Presupuesto '!H172</f>
        <v>0</v>
      </c>
      <c r="L51" s="10">
        <f>+'[1]Detalle Ejecucion Presupuesto '!I172</f>
        <v>0</v>
      </c>
      <c r="M51" s="10">
        <f>+'[1]Detalle Ejecucion Presupuesto '!J172</f>
        <v>0</v>
      </c>
      <c r="N51" s="10">
        <f>+'[1]Detalle Ejecucion Presupuesto '!K172</f>
        <v>0</v>
      </c>
      <c r="O51" s="10">
        <f>+'[1]Detalle Ejecucion Presupuesto '!L172</f>
        <v>0</v>
      </c>
      <c r="P51" s="10">
        <f>+'[1]Detalle Ejecucion Presupuesto '!M172</f>
        <v>0</v>
      </c>
      <c r="Q51" s="10">
        <f>+'[1]Detalle Ejecucion Presupuesto '!N172</f>
        <v>0</v>
      </c>
      <c r="R51" s="10">
        <f>+'[1]Detalle Ejecucion Presupuesto '!O172</f>
        <v>0</v>
      </c>
      <c r="S51" s="10">
        <f>+'[1]Detalle Ejecucion Presupuesto '!P172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E52" s="2">
        <f>+'[1]Detalle Ejecucion Presupuesto '!D176</f>
        <v>4090884</v>
      </c>
      <c r="F52" s="4"/>
      <c r="G52" s="4">
        <f t="shared" si="8"/>
        <v>3835</v>
      </c>
      <c r="H52" s="10">
        <f>+'[1]Detalle Ejecucion Presupuesto '!E176</f>
        <v>3835</v>
      </c>
      <c r="I52" s="10">
        <f>+'[1]Detalle Ejecucion Presupuesto '!F176</f>
        <v>0</v>
      </c>
      <c r="J52" s="10">
        <f>+'[1]Detalle Ejecucion Presupuesto '!G176</f>
        <v>0</v>
      </c>
      <c r="K52" s="10">
        <f>+'[1]Detalle Ejecucion Presupuesto '!H176</f>
        <v>0</v>
      </c>
      <c r="L52" s="10">
        <f>+'[1]Detalle Ejecucion Presupuesto '!I176</f>
        <v>0</v>
      </c>
      <c r="M52" s="10">
        <f>+'[1]Detalle Ejecucion Presupuesto '!J176</f>
        <v>0</v>
      </c>
      <c r="N52" s="10">
        <f>+'[1]Detalle Ejecucion Presupuesto '!K176</f>
        <v>0</v>
      </c>
      <c r="O52" s="10">
        <f>+'[1]Detalle Ejecucion Presupuesto '!L176</f>
        <v>0</v>
      </c>
      <c r="P52" s="10">
        <f>+'[1]Detalle Ejecucion Presupuesto '!M176</f>
        <v>0</v>
      </c>
      <c r="Q52" s="10">
        <f>+'[1]Detalle Ejecucion Presupuesto '!N176</f>
        <v>0</v>
      </c>
      <c r="R52" s="10">
        <f>+'[1]Detalle Ejecucion Presupuesto '!O176</f>
        <v>0</v>
      </c>
      <c r="S52" s="10">
        <f>+'[1]Detalle Ejecucion Presupuesto '!P176</f>
        <v>0</v>
      </c>
    </row>
    <row r="53" spans="1:19" x14ac:dyDescent="0.25">
      <c r="A53" s="9" t="s">
        <v>66</v>
      </c>
      <c r="B53" s="9"/>
      <c r="C53" s="9"/>
      <c r="D53" s="10">
        <v>851000</v>
      </c>
      <c r="E53" s="2">
        <f>+'[1]Detalle Ejecucion Presupuesto '!D183</f>
        <v>851000</v>
      </c>
      <c r="F53" s="4"/>
      <c r="G53" s="4">
        <f t="shared" si="8"/>
        <v>469594.75</v>
      </c>
      <c r="H53" s="10">
        <f>+'[1]Detalle Ejecucion Presupuesto '!E183</f>
        <v>469594.75</v>
      </c>
      <c r="I53" s="10">
        <f>+'[1]Detalle Ejecucion Presupuesto '!F183</f>
        <v>0</v>
      </c>
      <c r="J53" s="10">
        <f>+'[1]Detalle Ejecucion Presupuesto '!G183</f>
        <v>0</v>
      </c>
      <c r="K53" s="10">
        <f>+'[1]Detalle Ejecucion Presupuesto '!H183</f>
        <v>0</v>
      </c>
      <c r="L53" s="10">
        <f>+'[1]Detalle Ejecucion Presupuesto '!I183</f>
        <v>0</v>
      </c>
      <c r="M53" s="10">
        <f>+'[1]Detalle Ejecucion Presupuesto '!J183</f>
        <v>0</v>
      </c>
      <c r="N53" s="10">
        <f>+'[1]Detalle Ejecucion Presupuesto '!K183</f>
        <v>0</v>
      </c>
      <c r="O53" s="10">
        <f>+'[1]Detalle Ejecucion Presupuesto '!L183</f>
        <v>0</v>
      </c>
      <c r="P53" s="10">
        <f>+'[1]Detalle Ejecucion Presupuesto '!M183</f>
        <v>0</v>
      </c>
      <c r="Q53" s="10">
        <f>+'[1]Detalle Ejecucion Presupuesto '!N183</f>
        <v>0</v>
      </c>
      <c r="R53" s="10">
        <f>+'[1]Detalle Ejecucion Presupuesto '!O183</f>
        <v>0</v>
      </c>
      <c r="S53" s="10">
        <f>+'[1]Detalle Ejecucion Presupuesto '!P183</f>
        <v>0</v>
      </c>
    </row>
    <row r="54" spans="1:19" x14ac:dyDescent="0.25">
      <c r="A54" s="9" t="s">
        <v>67</v>
      </c>
      <c r="B54" s="9"/>
      <c r="C54" s="9"/>
      <c r="D54" s="10">
        <v>0</v>
      </c>
      <c r="E54" s="2">
        <f>+'[1]Detalle Ejecucion Presupuesto '!D186</f>
        <v>0</v>
      </c>
      <c r="F54" s="4"/>
      <c r="G54" s="4">
        <f t="shared" si="8"/>
        <v>0</v>
      </c>
      <c r="H54" s="10">
        <f>+'[1]Detalle Ejecucion Presupuesto '!E186</f>
        <v>0</v>
      </c>
      <c r="I54" s="10">
        <f>+'[1]Detalle Ejecucion Presupuesto '!F186</f>
        <v>0</v>
      </c>
      <c r="J54" s="10">
        <f>+'[1]Detalle Ejecucion Presupuesto '!G186</f>
        <v>0</v>
      </c>
      <c r="K54" s="10">
        <f>+'[1]Detalle Ejecucion Presupuesto '!H186</f>
        <v>0</v>
      </c>
      <c r="L54" s="10">
        <f>+'[1]Detalle Ejecucion Presupuesto '!I186</f>
        <v>0</v>
      </c>
      <c r="M54" s="10">
        <f>+'[1]Detalle Ejecucion Presupuesto '!J186</f>
        <v>0</v>
      </c>
      <c r="N54" s="10">
        <f>+'[1]Detalle Ejecucion Presupuesto '!K186</f>
        <v>0</v>
      </c>
      <c r="O54" s="10">
        <f>+'[1]Detalle Ejecucion Presupuesto '!L186</f>
        <v>0</v>
      </c>
      <c r="P54" s="10">
        <f>+'[1]Detalle Ejecucion Presupuesto '!M186</f>
        <v>0</v>
      </c>
      <c r="Q54" s="10">
        <f>+'[1]Detalle Ejecucion Presupuesto '!N186</f>
        <v>0</v>
      </c>
      <c r="R54" s="10">
        <f>+'[1]Detalle Ejecucion Presupuesto '!O186</f>
        <v>0</v>
      </c>
      <c r="S54" s="10">
        <f>+'[1]Detalle Ejecucion Presupuesto '!P186</f>
        <v>0</v>
      </c>
    </row>
    <row r="55" spans="1:19" x14ac:dyDescent="0.25">
      <c r="A55" s="9" t="s">
        <v>68</v>
      </c>
      <c r="B55" s="9"/>
      <c r="C55" s="9"/>
      <c r="D55" s="10">
        <v>62500000</v>
      </c>
      <c r="E55" s="2">
        <f>+'[1]Detalle Ejecucion Presupuesto '!D188</f>
        <v>8900000</v>
      </c>
      <c r="F55" s="4"/>
      <c r="G55" s="4">
        <f t="shared" si="8"/>
        <v>2655000</v>
      </c>
      <c r="H55" s="10">
        <f>+'[1]Detalle Ejecucion Presupuesto '!E188</f>
        <v>0</v>
      </c>
      <c r="I55" s="10">
        <f>+'[1]Detalle Ejecucion Presupuesto '!F188</f>
        <v>1236188.95</v>
      </c>
      <c r="J55" s="10">
        <f>+'[1]Detalle Ejecucion Presupuesto '!G188</f>
        <v>-1236188.95</v>
      </c>
      <c r="K55" s="10">
        <f>+'[1]Detalle Ejecucion Presupuesto '!H188</f>
        <v>0</v>
      </c>
      <c r="L55" s="10">
        <f>+'[1]Detalle Ejecucion Presupuesto '!I188</f>
        <v>0</v>
      </c>
      <c r="M55" s="10">
        <f>+'[1]Detalle Ejecucion Presupuesto '!J188</f>
        <v>2655000</v>
      </c>
      <c r="N55" s="10">
        <f>+'[1]Detalle Ejecucion Presupuesto '!K188</f>
        <v>0</v>
      </c>
      <c r="O55" s="10">
        <f>+'[1]Detalle Ejecucion Presupuesto '!L188</f>
        <v>0</v>
      </c>
      <c r="P55" s="10">
        <f>+'[1]Detalle Ejecucion Presupuesto '!M188</f>
        <v>0</v>
      </c>
      <c r="Q55" s="10">
        <f>+'[1]Detalle Ejecucion Presupuesto '!N188</f>
        <v>0</v>
      </c>
      <c r="R55" s="10">
        <f>+'[1]Detalle Ejecucion Presupuesto '!O188</f>
        <v>0</v>
      </c>
      <c r="S55" s="10">
        <f>+'[1]Detalle Ejecucion Presupuesto '!P188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E56" s="2">
        <f>+'[1]Detalle Ejecucion Presupuesto '!D192</f>
        <v>6313027.1899999976</v>
      </c>
      <c r="F56" s="4"/>
      <c r="G56" s="4">
        <f t="shared" si="8"/>
        <v>0</v>
      </c>
      <c r="H56" s="10">
        <f>+'[1]Detalle Ejecucion Presupuesto '!E192</f>
        <v>0</v>
      </c>
      <c r="I56" s="10">
        <f>+'[1]Detalle Ejecucion Presupuesto '!F192</f>
        <v>0</v>
      </c>
      <c r="J56" s="10">
        <f>+'[1]Detalle Ejecucion Presupuesto '!G192</f>
        <v>0</v>
      </c>
      <c r="K56" s="10">
        <f>+'[1]Detalle Ejecucion Presupuesto '!H192</f>
        <v>0</v>
      </c>
      <c r="L56" s="10">
        <f>+'[1]Detalle Ejecucion Presupuesto '!I192</f>
        <v>0</v>
      </c>
      <c r="M56" s="10">
        <f>+'[1]Detalle Ejecucion Presupuesto '!J192</f>
        <v>0</v>
      </c>
      <c r="N56" s="10">
        <f>+'[1]Detalle Ejecucion Presupuesto '!K192</f>
        <v>0</v>
      </c>
      <c r="O56" s="10">
        <f>+'[1]Detalle Ejecucion Presupuesto '!L192</f>
        <v>0</v>
      </c>
      <c r="P56" s="10">
        <f>+'[1]Detalle Ejecucion Presupuesto '!M192</f>
        <v>0</v>
      </c>
      <c r="Q56" s="10">
        <f>+'[1]Detalle Ejecucion Presupuesto '!N192</f>
        <v>0</v>
      </c>
      <c r="R56" s="10">
        <f>+'[1]Detalle Ejecucion Presupuesto '!O192</f>
        <v>0</v>
      </c>
      <c r="S56" s="10">
        <f>+'[1]Detalle Ejecucion Presupuesto '!P192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+'[1]Detalle Ejecucion Presupuesto '!D195</f>
        <v>755000000</v>
      </c>
      <c r="F57" s="6">
        <f>SUM(F58:F60)</f>
        <v>0</v>
      </c>
      <c r="G57" s="7">
        <f t="shared" si="8"/>
        <v>112585480.63</v>
      </c>
      <c r="H57" s="8">
        <f>SUM(H58:H60)</f>
        <v>0</v>
      </c>
      <c r="I57" s="8">
        <f t="shared" ref="I57:S57" si="9">SUM(I58:I60)</f>
        <v>7194892.5499999998</v>
      </c>
      <c r="J57" s="8">
        <f t="shared" si="9"/>
        <v>29993513.57</v>
      </c>
      <c r="K57" s="8">
        <f t="shared" si="9"/>
        <v>4843900</v>
      </c>
      <c r="L57" s="8">
        <f t="shared" si="9"/>
        <v>29288553.420000002</v>
      </c>
      <c r="M57" s="8">
        <f t="shared" si="9"/>
        <v>41264621.090000004</v>
      </c>
      <c r="N57" s="8">
        <f t="shared" si="9"/>
        <v>0</v>
      </c>
      <c r="O57" s="8">
        <f t="shared" si="9"/>
        <v>0</v>
      </c>
      <c r="P57" s="8">
        <f t="shared" si="9"/>
        <v>0</v>
      </c>
      <c r="Q57" s="8">
        <f t="shared" si="9"/>
        <v>0</v>
      </c>
      <c r="R57" s="8">
        <f t="shared" si="9"/>
        <v>0</v>
      </c>
      <c r="S57" s="8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E58" s="2">
        <f>+'[1]Detalle Ejecucion Presupuesto '!D196</f>
        <v>218000000</v>
      </c>
      <c r="F58" s="4"/>
      <c r="G58" s="4">
        <f>SUM(H58:S58)</f>
        <v>103123196.14</v>
      </c>
      <c r="H58" s="10">
        <f>+'[1]Detalle Ejecucion Presupuesto '!E196</f>
        <v>0</v>
      </c>
      <c r="I58" s="10">
        <f>+'[1]Detalle Ejecucion Presupuesto '!F196</f>
        <v>7194892.5499999998</v>
      </c>
      <c r="J58" s="10">
        <f>+'[1]Detalle Ejecucion Presupuesto '!G196</f>
        <v>29993513.57</v>
      </c>
      <c r="K58" s="10">
        <f>+'[1]Detalle Ejecucion Presupuesto '!H196</f>
        <v>4843900</v>
      </c>
      <c r="L58" s="10">
        <f>+'[1]Detalle Ejecucion Presupuesto '!I196</f>
        <v>19826268.93</v>
      </c>
      <c r="M58" s="10">
        <f>+'[1]Detalle Ejecucion Presupuesto '!J196</f>
        <v>41264621.090000004</v>
      </c>
      <c r="N58" s="10">
        <f>+'[1]Detalle Ejecucion Presupuesto '!K196</f>
        <v>0</v>
      </c>
      <c r="O58" s="10">
        <f>+'[1]Detalle Ejecucion Presupuesto '!L196</f>
        <v>0</v>
      </c>
      <c r="P58" s="10">
        <f>+'[1]Detalle Ejecucion Presupuesto '!M196</f>
        <v>0</v>
      </c>
      <c r="Q58" s="10">
        <f>+'[1]Detalle Ejecucion Presupuesto '!N196</f>
        <v>0</v>
      </c>
      <c r="R58" s="10">
        <f>+'[1]Detalle Ejecucion Presupuesto '!O196</f>
        <v>0</v>
      </c>
      <c r="S58" s="10">
        <f>+'[1]Detalle Ejecucion Presupuesto '!P196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E59" s="2">
        <f>+'[1]Detalle Ejecucion Presupuesto '!D199</f>
        <v>537000000</v>
      </c>
      <c r="F59" s="4"/>
      <c r="G59" s="4">
        <f>SUM(H59:S59)</f>
        <v>9462284.4900000002</v>
      </c>
      <c r="H59" s="10">
        <f>+'[1]Detalle Ejecucion Presupuesto '!E199</f>
        <v>0</v>
      </c>
      <c r="I59" s="10">
        <f>+'[1]Detalle Ejecucion Presupuesto '!F199</f>
        <v>0</v>
      </c>
      <c r="J59" s="10">
        <f>+'[1]Detalle Ejecucion Presupuesto '!G199</f>
        <v>0</v>
      </c>
      <c r="K59" s="10">
        <f>+'[1]Detalle Ejecucion Presupuesto '!H199</f>
        <v>0</v>
      </c>
      <c r="L59" s="10">
        <f>+'[1]Detalle Ejecucion Presupuesto '!I199</f>
        <v>9462284.4900000002</v>
      </c>
      <c r="M59" s="10">
        <f>+'[1]Detalle Ejecucion Presupuesto '!J199</f>
        <v>0</v>
      </c>
      <c r="N59" s="10">
        <f>+'[1]Detalle Ejecucion Presupuesto '!K199</f>
        <v>0</v>
      </c>
      <c r="O59" s="10">
        <f>+'[1]Detalle Ejecucion Presupuesto '!L199</f>
        <v>0</v>
      </c>
      <c r="P59" s="10">
        <f>+'[1]Detalle Ejecucion Presupuesto '!M199</f>
        <v>0</v>
      </c>
      <c r="Q59" s="10">
        <f>+'[1]Detalle Ejecucion Presupuesto '!N199</f>
        <v>0</v>
      </c>
      <c r="R59" s="10">
        <f>+'[1]Detalle Ejecucion Presupuesto '!O199</f>
        <v>0</v>
      </c>
      <c r="S59" s="10">
        <f>+'[1]Detalle Ejecucion Presupuesto '!P199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8"/>
      <c r="E61" s="6"/>
      <c r="F61" s="4"/>
      <c r="G61" s="4">
        <f t="shared" si="8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8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1937965273</v>
      </c>
      <c r="F68" s="14">
        <f>+F64+F61+F57+F47+F39+F31+F21+F10+F4</f>
        <v>0</v>
      </c>
      <c r="G68" s="14">
        <f>+G64+G61+G57+G47+G39+G31+G21+G10+G4</f>
        <v>649683636.39999998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90683430.100000024</v>
      </c>
      <c r="L68" s="15">
        <f t="shared" si="10"/>
        <v>134705922.67000002</v>
      </c>
      <c r="M68" s="15">
        <f t="shared" si="10"/>
        <v>119001650.54000001</v>
      </c>
      <c r="N68" s="15">
        <f t="shared" si="10"/>
        <v>0</v>
      </c>
      <c r="O68" s="15">
        <f t="shared" si="10"/>
        <v>0</v>
      </c>
      <c r="P68" s="15">
        <f t="shared" si="10"/>
        <v>0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7" customFormat="1" ht="30" x14ac:dyDescent="0.25">
      <c r="A71" s="5" t="s">
        <v>84</v>
      </c>
      <c r="B71" s="5"/>
      <c r="C71" s="5"/>
      <c r="D71" s="8">
        <v>0</v>
      </c>
      <c r="E71" s="2">
        <v>0</v>
      </c>
      <c r="F71" s="2"/>
      <c r="G71" s="7">
        <f t="shared" ref="G71:G78" si="11">SUM(H71:S71)</f>
        <v>0</v>
      </c>
      <c r="H71" s="7">
        <f t="shared" ref="H71:S71" si="12">SUM(H72:H73)</f>
        <v>0</v>
      </c>
      <c r="I71" s="7">
        <f>SUM(I72:I73)</f>
        <v>0</v>
      </c>
      <c r="J71" s="7">
        <f>SUM(J72:J73)</f>
        <v>0</v>
      </c>
      <c r="K71" s="7">
        <f t="shared" si="12"/>
        <v>0</v>
      </c>
      <c r="L71" s="7">
        <f t="shared" si="12"/>
        <v>0</v>
      </c>
      <c r="M71" s="7">
        <f t="shared" si="12"/>
        <v>0</v>
      </c>
      <c r="N71" s="7">
        <f t="shared" si="12"/>
        <v>0</v>
      </c>
      <c r="O71" s="7">
        <f t="shared" si="12"/>
        <v>0</v>
      </c>
      <c r="P71" s="7">
        <f t="shared" si="12"/>
        <v>0</v>
      </c>
      <c r="Q71" s="7">
        <f t="shared" si="12"/>
        <v>0</v>
      </c>
      <c r="R71" s="7">
        <f t="shared" si="12"/>
        <v>0</v>
      </c>
      <c r="S71" s="7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7" customFormat="1" ht="15" x14ac:dyDescent="0.25">
      <c r="A74" s="5" t="s">
        <v>87</v>
      </c>
      <c r="B74" s="5"/>
      <c r="C74" s="5"/>
      <c r="D74" s="8">
        <v>0</v>
      </c>
      <c r="E74" s="2">
        <v>0</v>
      </c>
      <c r="F74" s="2"/>
      <c r="G74" s="7">
        <f t="shared" si="11"/>
        <v>0</v>
      </c>
      <c r="H74" s="7">
        <f t="shared" ref="H74:S74" si="13">SUM(H75:H76)</f>
        <v>0</v>
      </c>
      <c r="I74" s="7">
        <v>0</v>
      </c>
      <c r="J74" s="7"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 t="shared" si="13"/>
        <v>0</v>
      </c>
      <c r="O74" s="7">
        <f t="shared" si="13"/>
        <v>0</v>
      </c>
      <c r="P74" s="7">
        <f t="shared" si="13"/>
        <v>0</v>
      </c>
      <c r="Q74" s="7">
        <f t="shared" si="13"/>
        <v>0</v>
      </c>
      <c r="R74" s="7">
        <f t="shared" si="13"/>
        <v>0</v>
      </c>
      <c r="S74" s="7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7" customFormat="1" ht="30" x14ac:dyDescent="0.25">
      <c r="A77" s="5" t="s">
        <v>90</v>
      </c>
      <c r="B77" s="5"/>
      <c r="C77" s="5"/>
      <c r="D77" s="8">
        <v>0</v>
      </c>
      <c r="E77" s="2">
        <v>0</v>
      </c>
      <c r="F77" s="2"/>
      <c r="G77" s="7">
        <f t="shared" si="11"/>
        <v>0</v>
      </c>
      <c r="H77" s="7">
        <f t="shared" ref="H77:S77" si="14">SUM(H78)</f>
        <v>0</v>
      </c>
      <c r="I77" s="7">
        <v>0</v>
      </c>
      <c r="J77" s="7">
        <v>0</v>
      </c>
      <c r="K77" s="7">
        <f t="shared" si="14"/>
        <v>0</v>
      </c>
      <c r="L77" s="7">
        <f t="shared" si="14"/>
        <v>0</v>
      </c>
      <c r="M77" s="7">
        <f t="shared" si="14"/>
        <v>0</v>
      </c>
      <c r="N77" s="7">
        <f t="shared" si="14"/>
        <v>0</v>
      </c>
      <c r="O77" s="7">
        <f t="shared" si="14"/>
        <v>0</v>
      </c>
      <c r="P77" s="7">
        <f t="shared" si="14"/>
        <v>0</v>
      </c>
      <c r="Q77" s="7">
        <f t="shared" si="14"/>
        <v>0</v>
      </c>
      <c r="R77" s="7">
        <f t="shared" si="14"/>
        <v>0</v>
      </c>
      <c r="S77" s="7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1937965273</v>
      </c>
      <c r="F81" s="22">
        <f>+F79+F68</f>
        <v>0</v>
      </c>
      <c r="G81" s="22">
        <f>+G79+G68</f>
        <v>649683636.39999998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90683430.100000024</v>
      </c>
      <c r="L81" s="22">
        <f t="shared" si="16"/>
        <v>134705922.67000002</v>
      </c>
      <c r="M81" s="22">
        <f t="shared" si="16"/>
        <v>119001650.54000001</v>
      </c>
      <c r="N81" s="22">
        <f t="shared" si="16"/>
        <v>0</v>
      </c>
      <c r="O81" s="22">
        <f t="shared" si="16"/>
        <v>0</v>
      </c>
      <c r="P81" s="22">
        <f t="shared" si="16"/>
        <v>0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106</v>
      </c>
      <c r="H83" s="4">
        <f>+H81-'[1]Detalle Ejecucion Presupuesto '!E202</f>
        <v>0</v>
      </c>
    </row>
    <row r="84" spans="1:19" x14ac:dyDescent="0.25">
      <c r="A84" s="4" t="s">
        <v>107</v>
      </c>
    </row>
    <row r="86" spans="1:19" ht="18" x14ac:dyDescent="0.25">
      <c r="A86" s="23" t="s">
        <v>95</v>
      </c>
      <c r="B86" s="23"/>
      <c r="C86" s="23"/>
    </row>
    <row r="87" spans="1:19" ht="18" x14ac:dyDescent="0.25">
      <c r="A87" s="24" t="s">
        <v>96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97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31" t="s">
        <v>98</v>
      </c>
      <c r="B89" s="31"/>
      <c r="C89" s="31"/>
      <c r="D89" s="31"/>
      <c r="E89" s="31"/>
      <c r="F89" s="31"/>
      <c r="G89" s="31"/>
      <c r="H89" s="31"/>
      <c r="I89" s="26"/>
    </row>
    <row r="90" spans="1:19" ht="29.25" customHeight="1" x14ac:dyDescent="0.25">
      <c r="A90" s="31"/>
      <c r="B90" s="31"/>
      <c r="C90" s="31"/>
      <c r="D90" s="31"/>
      <c r="E90" s="31"/>
      <c r="F90" s="31"/>
      <c r="G90" s="31"/>
      <c r="H90" s="31"/>
      <c r="I90" s="26"/>
    </row>
    <row r="91" spans="1:19" x14ac:dyDescent="0.25">
      <c r="A91" s="24" t="s">
        <v>99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100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101</v>
      </c>
      <c r="B93" s="24"/>
      <c r="C93" s="24"/>
      <c r="D93" s="27"/>
      <c r="E93" s="27"/>
      <c r="F93" s="27"/>
      <c r="G93" s="24"/>
      <c r="H93" s="24"/>
      <c r="I93" s="26"/>
    </row>
    <row r="94" spans="1:19" x14ac:dyDescent="0.25">
      <c r="A94" s="24" t="s">
        <v>102</v>
      </c>
      <c r="B94" s="24"/>
      <c r="C94" s="24"/>
      <c r="D94" s="27"/>
      <c r="E94" s="27"/>
      <c r="F94" s="27"/>
      <c r="G94" s="24"/>
      <c r="H94" s="24"/>
      <c r="I94" s="26"/>
    </row>
    <row r="95" spans="1:19" x14ac:dyDescent="0.25">
      <c r="K95" s="28"/>
    </row>
    <row r="96" spans="1:19" x14ac:dyDescent="0.25">
      <c r="K96" s="28"/>
    </row>
    <row r="97" spans="1:11" x14ac:dyDescent="0.25">
      <c r="K97" s="28"/>
    </row>
    <row r="98" spans="1:11" x14ac:dyDescent="0.25">
      <c r="K98" s="28"/>
    </row>
    <row r="99" spans="1:11" x14ac:dyDescent="0.25">
      <c r="K99" s="28"/>
    </row>
    <row r="100" spans="1:11" x14ac:dyDescent="0.25">
      <c r="A100" s="29" t="s">
        <v>103</v>
      </c>
      <c r="B100" s="29"/>
      <c r="C100" s="29"/>
      <c r="I100" s="30"/>
      <c r="J100" s="30"/>
      <c r="K100" s="28"/>
    </row>
    <row r="101" spans="1:11" x14ac:dyDescent="0.25">
      <c r="A101" s="29" t="s">
        <v>104</v>
      </c>
      <c r="I101" s="4" t="s">
        <v>105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2023-06-20T13:42:59Z</cp:lastPrinted>
  <dcterms:created xsi:type="dcterms:W3CDTF">2023-05-12T17:43:00Z</dcterms:created>
  <dcterms:modified xsi:type="dcterms:W3CDTF">2023-07-13T17:18:23Z</dcterms:modified>
</cp:coreProperties>
</file>