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12.DIC 2023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S77" i="1"/>
  <c r="R77" i="1"/>
  <c r="Q77" i="1"/>
  <c r="P77" i="1"/>
  <c r="O77" i="1"/>
  <c r="N77" i="1"/>
  <c r="M77" i="1"/>
  <c r="L77" i="1"/>
  <c r="K77" i="1"/>
  <c r="H77" i="1"/>
  <c r="G77" i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1" i="1"/>
  <c r="J79" i="1" s="1"/>
  <c r="I71" i="1"/>
  <c r="I79" i="1" s="1"/>
  <c r="H71" i="1"/>
  <c r="H79" i="1" s="1"/>
  <c r="G71" i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N59" i="1"/>
  <c r="M59" i="1"/>
  <c r="L59" i="1"/>
  <c r="K59" i="1"/>
  <c r="J59" i="1"/>
  <c r="I59" i="1"/>
  <c r="H59" i="1"/>
  <c r="F59" i="1"/>
  <c r="E59" i="1"/>
  <c r="S58" i="1"/>
  <c r="R58" i="1"/>
  <c r="Q58" i="1"/>
  <c r="P58" i="1"/>
  <c r="O58" i="1"/>
  <c r="N58" i="1"/>
  <c r="M58" i="1"/>
  <c r="L58" i="1"/>
  <c r="K58" i="1"/>
  <c r="J58" i="1"/>
  <c r="I58" i="1"/>
  <c r="H58" i="1"/>
  <c r="F58" i="1"/>
  <c r="E58" i="1"/>
  <c r="F57" i="1"/>
  <c r="E57" i="1"/>
  <c r="D57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F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F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F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F50" i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F49" i="1"/>
  <c r="E49" i="1"/>
  <c r="S48" i="1"/>
  <c r="R48" i="1"/>
  <c r="Q48" i="1"/>
  <c r="P48" i="1"/>
  <c r="O48" i="1"/>
  <c r="N48" i="1"/>
  <c r="M48" i="1"/>
  <c r="L48" i="1"/>
  <c r="K48" i="1"/>
  <c r="J48" i="1"/>
  <c r="I48" i="1"/>
  <c r="H48" i="1"/>
  <c r="F48" i="1"/>
  <c r="E48" i="1"/>
  <c r="D47" i="1"/>
  <c r="D68" i="1" s="1"/>
  <c r="D81" i="1" s="1"/>
  <c r="S46" i="1"/>
  <c r="R46" i="1"/>
  <c r="Q46" i="1"/>
  <c r="P46" i="1"/>
  <c r="O46" i="1"/>
  <c r="N46" i="1"/>
  <c r="M46" i="1"/>
  <c r="L46" i="1"/>
  <c r="K46" i="1"/>
  <c r="J46" i="1"/>
  <c r="I46" i="1"/>
  <c r="H46" i="1"/>
  <c r="F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F39" i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N32" i="1"/>
  <c r="M32" i="1"/>
  <c r="L32" i="1"/>
  <c r="K32" i="1"/>
  <c r="J32" i="1"/>
  <c r="I32" i="1"/>
  <c r="H32" i="1"/>
  <c r="F32" i="1"/>
  <c r="E32" i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  <c r="E27" i="1"/>
  <c r="G26" i="1"/>
  <c r="F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F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F23" i="1"/>
  <c r="E23" i="1"/>
  <c r="S22" i="1"/>
  <c r="R22" i="1"/>
  <c r="Q22" i="1"/>
  <c r="P22" i="1"/>
  <c r="O22" i="1"/>
  <c r="N22" i="1"/>
  <c r="M22" i="1"/>
  <c r="L22" i="1"/>
  <c r="K22" i="1"/>
  <c r="J22" i="1"/>
  <c r="I22" i="1"/>
  <c r="H22" i="1"/>
  <c r="F22" i="1"/>
  <c r="E22" i="1"/>
  <c r="D21" i="1"/>
  <c r="D3" i="1" s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F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  <c r="D10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S7" i="1"/>
  <c r="R7" i="1"/>
  <c r="Q7" i="1"/>
  <c r="P7" i="1"/>
  <c r="O7" i="1"/>
  <c r="N7" i="1"/>
  <c r="M7" i="1"/>
  <c r="L7" i="1"/>
  <c r="K7" i="1"/>
  <c r="J7" i="1"/>
  <c r="I7" i="1"/>
  <c r="H7" i="1"/>
  <c r="F7" i="1"/>
  <c r="E7" i="1"/>
  <c r="S6" i="1"/>
  <c r="R6" i="1"/>
  <c r="Q6" i="1"/>
  <c r="P6" i="1"/>
  <c r="O6" i="1"/>
  <c r="N6" i="1"/>
  <c r="M6" i="1"/>
  <c r="L6" i="1"/>
  <c r="K6" i="1"/>
  <c r="J6" i="1"/>
  <c r="I6" i="1"/>
  <c r="H6" i="1"/>
  <c r="F6" i="1"/>
  <c r="E6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4" i="1"/>
  <c r="Q57" i="1" l="1"/>
  <c r="J10" i="1"/>
  <c r="N10" i="1"/>
  <c r="R10" i="1"/>
  <c r="L10" i="1"/>
  <c r="E31" i="1"/>
  <c r="J31" i="1"/>
  <c r="N31" i="1"/>
  <c r="R31" i="1"/>
  <c r="I57" i="1"/>
  <c r="M57" i="1"/>
  <c r="P10" i="1"/>
  <c r="G6" i="1"/>
  <c r="F10" i="1"/>
  <c r="F31" i="1"/>
  <c r="O31" i="1"/>
  <c r="S31" i="1"/>
  <c r="H47" i="1"/>
  <c r="H10" i="1"/>
  <c r="E4" i="1"/>
  <c r="J4" i="1"/>
  <c r="N4" i="1"/>
  <c r="R4" i="1"/>
  <c r="K4" i="1"/>
  <c r="O4" i="1"/>
  <c r="S4" i="1"/>
  <c r="I4" i="1"/>
  <c r="M4" i="1"/>
  <c r="Q4" i="1"/>
  <c r="G15" i="1"/>
  <c r="G17" i="1"/>
  <c r="P21" i="1"/>
  <c r="G50" i="1"/>
  <c r="G51" i="1"/>
  <c r="L47" i="1"/>
  <c r="G14" i="1"/>
  <c r="G30" i="1"/>
  <c r="G59" i="1"/>
  <c r="G22" i="1"/>
  <c r="M21" i="1"/>
  <c r="Q21" i="1"/>
  <c r="F21" i="1"/>
  <c r="P47" i="1"/>
  <c r="N57" i="1"/>
  <c r="R57" i="1"/>
  <c r="H21" i="1"/>
  <c r="L21" i="1"/>
  <c r="I31" i="1"/>
  <c r="M31" i="1"/>
  <c r="Q31" i="1"/>
  <c r="K31" i="1"/>
  <c r="G39" i="1"/>
  <c r="G54" i="1"/>
  <c r="G56" i="1"/>
  <c r="E10" i="1"/>
  <c r="S10" i="1"/>
  <c r="G25" i="1"/>
  <c r="N47" i="1"/>
  <c r="K47" i="1"/>
  <c r="S47" i="1"/>
  <c r="G55" i="1"/>
  <c r="G5" i="1"/>
  <c r="G19" i="1"/>
  <c r="G24" i="1"/>
  <c r="O21" i="1"/>
  <c r="S21" i="1"/>
  <c r="G27" i="1"/>
  <c r="H31" i="1"/>
  <c r="L31" i="1"/>
  <c r="P31" i="1"/>
  <c r="G33" i="1"/>
  <c r="G48" i="1"/>
  <c r="M47" i="1"/>
  <c r="Q47" i="1"/>
  <c r="F47" i="1"/>
  <c r="G53" i="1"/>
  <c r="K57" i="1"/>
  <c r="O57" i="1"/>
  <c r="S57" i="1"/>
  <c r="F4" i="1"/>
  <c r="F68" i="1" s="1"/>
  <c r="F81" i="1" s="1"/>
  <c r="G8" i="1"/>
  <c r="G9" i="1"/>
  <c r="K10" i="1"/>
  <c r="O10" i="1"/>
  <c r="G16" i="1"/>
  <c r="G20" i="1"/>
  <c r="E21" i="1"/>
  <c r="G23" i="1"/>
  <c r="G38" i="1"/>
  <c r="J47" i="1"/>
  <c r="R47" i="1"/>
  <c r="O47" i="1"/>
  <c r="G58" i="1"/>
  <c r="G7" i="1"/>
  <c r="L4" i="1"/>
  <c r="P4" i="1"/>
  <c r="G13" i="1"/>
  <c r="M10" i="1"/>
  <c r="Q10" i="1"/>
  <c r="G18" i="1"/>
  <c r="J21" i="1"/>
  <c r="N21" i="1"/>
  <c r="R21" i="1"/>
  <c r="G28" i="1"/>
  <c r="G46" i="1"/>
  <c r="E47" i="1"/>
  <c r="G52" i="1"/>
  <c r="H57" i="1"/>
  <c r="L57" i="1"/>
  <c r="P57" i="1"/>
  <c r="G79" i="1"/>
  <c r="H4" i="1"/>
  <c r="I10" i="1"/>
  <c r="G12" i="1"/>
  <c r="K21" i="1"/>
  <c r="G32" i="1"/>
  <c r="G11" i="1"/>
  <c r="I21" i="1"/>
  <c r="I47" i="1"/>
  <c r="G49" i="1"/>
  <c r="J57" i="1"/>
  <c r="N68" i="1" l="1"/>
  <c r="N81" i="1" s="1"/>
  <c r="G4" i="1"/>
  <c r="L68" i="1"/>
  <c r="L81" i="1" s="1"/>
  <c r="O3" i="1"/>
  <c r="Q68" i="1"/>
  <c r="Q81" i="1" s="1"/>
  <c r="S68" i="1"/>
  <c r="S81" i="1" s="1"/>
  <c r="F3" i="1"/>
  <c r="E68" i="1"/>
  <c r="E81" i="1" s="1"/>
  <c r="R3" i="1"/>
  <c r="L3" i="1"/>
  <c r="Q3" i="1"/>
  <c r="O68" i="1"/>
  <c r="O81" i="1" s="1"/>
  <c r="M3" i="1"/>
  <c r="P68" i="1"/>
  <c r="P81" i="1" s="1"/>
  <c r="N3" i="1"/>
  <c r="G47" i="1"/>
  <c r="K68" i="1"/>
  <c r="K81" i="1" s="1"/>
  <c r="R68" i="1"/>
  <c r="R81" i="1" s="1"/>
  <c r="I3" i="1"/>
  <c r="P3" i="1"/>
  <c r="M68" i="1"/>
  <c r="M81" i="1" s="1"/>
  <c r="S3" i="1"/>
  <c r="G31" i="1"/>
  <c r="G21" i="1"/>
  <c r="J3" i="1"/>
  <c r="K3" i="1"/>
  <c r="E3" i="1"/>
  <c r="H68" i="1"/>
  <c r="H81" i="1" s="1"/>
  <c r="H83" i="1" s="1"/>
  <c r="H3" i="1"/>
  <c r="G57" i="1"/>
  <c r="G10" i="1"/>
  <c r="I68" i="1"/>
  <c r="I81" i="1" s="1"/>
  <c r="J68" i="1"/>
  <c r="J81" i="1" s="1"/>
  <c r="G3" i="1" l="1"/>
  <c r="G68" i="1"/>
  <c r="G81" i="1" s="1"/>
</calcChain>
</file>

<file path=xl/sharedStrings.xml><?xml version="1.0" encoding="utf-8"?>
<sst xmlns="http://schemas.openxmlformats.org/spreadsheetml/2006/main" count="123" uniqueCount="112">
  <si>
    <t>Detalle</t>
  </si>
  <si>
    <t>Presupuesto Aprobado</t>
  </si>
  <si>
    <t>Presupuesto Modificado 1</t>
  </si>
  <si>
    <t>Presupuesto Modificado 2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</si>
  <si>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</si>
  <si>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</si>
  <si>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</si>
  <si>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</si>
  <si>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</si>
  <si>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</si>
  <si>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</si>
  <si>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</si>
  <si>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</si>
  <si>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</si>
  <si>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</si>
  <si>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</si>
  <si>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</si>
  <si>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</si>
  <si>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</si>
  <si>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</si>
  <si>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</si>
  <si>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</si>
  <si>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</si>
  <si>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</si>
  <si>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</si>
  <si>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</si>
  <si>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</si>
  <si>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</si>
  <si>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</si>
  <si>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</si>
  <si>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</si>
  <si>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</si>
  <si>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</si>
  <si>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</si>
  <si>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</si>
  <si>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</si>
  <si>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</si>
  <si>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</si>
  <si>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</si>
  <si>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</si>
  <si>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</si>
  <si>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</si>
  <si>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</si>
  <si>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</si>
  <si>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</si>
  <si>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</si>
  <si>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</si>
  <si>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</si>
  <si>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</si>
  <si>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</si>
  <si>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</si>
  <si>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</si>
  <si>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</si>
  <si>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</si>
  <si>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</si>
  <si>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</si>
  <si>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</si>
  <si>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</si>
  <si>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</si>
  <si>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</si>
  <si>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</si>
  <si>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</si>
  <si>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</si>
  <si>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</si>
  <si>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</si>
  <si>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</si>
  <si>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</si>
  <si>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</si>
  <si>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</si>
  <si>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</si>
  <si>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</si>
  <si>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</si>
  <si>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</si>
  <si>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</si>
  <si>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</si>
  <si>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</si>
  <si>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</si>
  <si>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</si>
  <si>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</si>
  <si>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</si>
  <si>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</si>
  <si>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</si>
  <si>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</si>
  <si>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</si>
  <si>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</si>
  <si>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</si>
  <si>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</si>
  <si>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</si>
  <si>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</si>
  <si>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</si>
  <si>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</si>
  <si>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</si>
  <si>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</si>
  <si>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</si>
  <si>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</si>
  <si>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</si>
  <si>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</si>
  <si>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</si>
  <si>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</si>
  <si>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</si>
  <si>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</si>
  <si>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</si>
  <si>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</si>
  <si>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</si>
  <si>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</si>
  <si>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POR: _________________________________</t>
  </si>
  <si>
    <t xml:space="preserve"> Lic. Baudy Antigua Hiciano</t>
  </si>
  <si>
    <t xml:space="preserve">                                    Encargado Financiero </t>
  </si>
  <si>
    <t xml:space="preserve">                                 Lic. Hommy Castillo </t>
  </si>
  <si>
    <t xml:space="preserve">                                 Analista de Presupuesto</t>
  </si>
  <si>
    <t>Fecha de registro: 10 de Enero 2024</t>
  </si>
  <si>
    <t>Fecha de imputación: hasta el 31 de Dic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</si>
</sst>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lef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0" borderId="2" xfId="1" applyFont="1" applyBorder="1" applyAlignment="1">
      <alignment vertical="center" wrapText="1"/>
    </xf>
    <xf numFmtId="43" fontId="4" fillId="3" borderId="3" xfId="1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43" fontId="6" fillId="0" borderId="0" xfId="1" applyFont="1" applyAlignment="1">
      <alignment horizontal="left"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  <sheetName val="Hoja2"/>
      <sheetName val="Hoja1"/>
    </sheetNames>
    <sheetDataSet>
      <sheetData sheetId="0"/>
      <sheetData sheetId="1"/>
      <sheetData sheetId="2">
        <row r="3">
          <cell r="D3">
            <v>446399866.90000004</v>
          </cell>
          <cell r="E3">
            <v>498599867</v>
          </cell>
          <cell r="F3">
            <v>39788531.340000004</v>
          </cell>
          <cell r="G3">
            <v>40152802.109999999</v>
          </cell>
          <cell r="H3">
            <v>40742774.019999996</v>
          </cell>
          <cell r="I3">
            <v>27376192.09</v>
          </cell>
          <cell r="J3">
            <v>37724810</v>
          </cell>
          <cell r="K3">
            <v>38769956.75</v>
          </cell>
          <cell r="L3">
            <v>38728355.490000002</v>
          </cell>
          <cell r="M3">
            <v>38459436.049999997</v>
          </cell>
          <cell r="N3">
            <v>38430478.619999997</v>
          </cell>
          <cell r="O3">
            <v>38087210</v>
          </cell>
          <cell r="P3">
            <v>39412874.150000006</v>
          </cell>
          <cell r="Q3">
            <v>76236663.269999996</v>
          </cell>
        </row>
        <row r="12">
          <cell r="D12">
            <v>142247908.80000001</v>
          </cell>
          <cell r="E12">
            <v>186922683</v>
          </cell>
          <cell r="F12">
            <v>7775253.29</v>
          </cell>
          <cell r="G12">
            <v>3116295.19</v>
          </cell>
          <cell r="H12">
            <v>6025100</v>
          </cell>
          <cell r="I12">
            <v>30830334.510000002</v>
          </cell>
          <cell r="J12">
            <v>35702992.619999997</v>
          </cell>
          <cell r="K12">
            <v>16004485.960000001</v>
          </cell>
          <cell r="L12">
            <v>25758325.640000001</v>
          </cell>
          <cell r="M12">
            <v>9070930.5399999991</v>
          </cell>
          <cell r="N12">
            <v>6863491.21</v>
          </cell>
          <cell r="O12">
            <v>35037703.090000004</v>
          </cell>
          <cell r="P12">
            <v>4814520.8599999994</v>
          </cell>
          <cell r="Q12">
            <v>5053804.18</v>
          </cell>
        </row>
        <row r="21">
          <cell r="D21">
            <v>10400000</v>
          </cell>
          <cell r="E21">
            <v>5400000</v>
          </cell>
          <cell r="F21">
            <v>0</v>
          </cell>
          <cell r="G21">
            <v>0</v>
          </cell>
          <cell r="H21">
            <v>0</v>
          </cell>
          <cell r="I21">
            <v>1650000</v>
          </cell>
          <cell r="J21">
            <v>0</v>
          </cell>
          <cell r="K21">
            <v>5140821.8099999996</v>
          </cell>
          <cell r="L21">
            <v>1050000</v>
          </cell>
          <cell r="M21">
            <v>-3610821.8099999996</v>
          </cell>
          <cell r="N21">
            <v>0</v>
          </cell>
          <cell r="O21">
            <v>25000</v>
          </cell>
          <cell r="P21">
            <v>430000</v>
          </cell>
          <cell r="Q21">
            <v>136053</v>
          </cell>
        </row>
        <row r="24">
          <cell r="D24">
            <v>37470442.259999998</v>
          </cell>
          <cell r="E24">
            <v>44909164.859999999</v>
          </cell>
          <cell r="F24">
            <v>30085500</v>
          </cell>
          <cell r="G24">
            <v>135000</v>
          </cell>
          <cell r="H24">
            <v>0</v>
          </cell>
          <cell r="I24">
            <v>6643422.3499999996</v>
          </cell>
          <cell r="J24">
            <v>0</v>
          </cell>
          <cell r="K24">
            <v>0</v>
          </cell>
          <cell r="L24">
            <v>7415150</v>
          </cell>
          <cell r="M24">
            <v>0</v>
          </cell>
          <cell r="N24">
            <v>0</v>
          </cell>
          <cell r="O24">
            <v>30000</v>
          </cell>
          <cell r="P24">
            <v>0</v>
          </cell>
          <cell r="Q24">
            <v>15000</v>
          </cell>
        </row>
        <row r="29">
          <cell r="D29">
            <v>62044848</v>
          </cell>
          <cell r="E29">
            <v>67529948</v>
          </cell>
          <cell r="F29">
            <v>5539531.4500000002</v>
          </cell>
          <cell r="G29">
            <v>5571596.0999999987</v>
          </cell>
          <cell r="H29">
            <v>5252391.6199999992</v>
          </cell>
          <cell r="I29">
            <v>5621670.8999999994</v>
          </cell>
          <cell r="J29">
            <v>5718380.1599999992</v>
          </cell>
          <cell r="K29">
            <v>5794201.3799999999</v>
          </cell>
          <cell r="L29">
            <v>5745655.6399999997</v>
          </cell>
          <cell r="M29">
            <v>5786237.8700000001</v>
          </cell>
          <cell r="N29">
            <v>5415706.9699999997</v>
          </cell>
          <cell r="O29">
            <v>5694437.870000001</v>
          </cell>
          <cell r="P29">
            <v>5653005.8399999999</v>
          </cell>
          <cell r="Q29">
            <v>5253131.04</v>
          </cell>
        </row>
        <row r="34">
          <cell r="D34">
            <v>8555000</v>
          </cell>
          <cell r="E34">
            <v>10341340</v>
          </cell>
          <cell r="F34">
            <v>623403.17999999993</v>
          </cell>
          <cell r="G34">
            <v>787221.89999999991</v>
          </cell>
          <cell r="H34">
            <v>676815.46</v>
          </cell>
          <cell r="I34">
            <v>744983.94</v>
          </cell>
          <cell r="J34">
            <v>707291.42</v>
          </cell>
          <cell r="K34">
            <v>728105.73</v>
          </cell>
          <cell r="L34">
            <v>787450.32000000007</v>
          </cell>
          <cell r="M34">
            <v>848171.21</v>
          </cell>
          <cell r="N34">
            <v>896689.41999999993</v>
          </cell>
          <cell r="O34">
            <v>997118.44</v>
          </cell>
          <cell r="P34">
            <v>1034398.3200000001</v>
          </cell>
          <cell r="Q34">
            <v>997128.57000000007</v>
          </cell>
        </row>
        <row r="42">
          <cell r="D42">
            <v>43957165</v>
          </cell>
          <cell r="E42">
            <v>47957165</v>
          </cell>
          <cell r="F42">
            <v>1094908.76</v>
          </cell>
          <cell r="G42">
            <v>2501885.6</v>
          </cell>
          <cell r="H42">
            <v>2631250.92</v>
          </cell>
          <cell r="I42">
            <v>4866659.88</v>
          </cell>
          <cell r="J42">
            <v>1018758.6699999999</v>
          </cell>
          <cell r="K42">
            <v>815028.04</v>
          </cell>
          <cell r="L42">
            <v>5622924.8700000001</v>
          </cell>
          <cell r="M42">
            <v>4876151.37</v>
          </cell>
          <cell r="N42">
            <v>7278622.5300000003</v>
          </cell>
          <cell r="O42">
            <v>5052990.0999999996</v>
          </cell>
          <cell r="P42">
            <v>1910989.1</v>
          </cell>
          <cell r="Q42">
            <v>4742898.82</v>
          </cell>
        </row>
        <row r="46">
          <cell r="D46">
            <v>11000000</v>
          </cell>
          <cell r="E46">
            <v>18500000</v>
          </cell>
          <cell r="F46">
            <v>692179.9</v>
          </cell>
          <cell r="G46">
            <v>1663110.1</v>
          </cell>
          <cell r="H46">
            <v>1969798.75</v>
          </cell>
          <cell r="I46">
            <v>428574.5</v>
          </cell>
          <cell r="J46">
            <v>513391.7</v>
          </cell>
          <cell r="K46">
            <v>326665.5</v>
          </cell>
          <cell r="L46">
            <v>3044115.8</v>
          </cell>
          <cell r="M46">
            <v>6495931.21</v>
          </cell>
          <cell r="N46">
            <v>1002577.8</v>
          </cell>
          <cell r="O46">
            <v>862474.48</v>
          </cell>
          <cell r="P46">
            <v>317852.5</v>
          </cell>
          <cell r="Q46">
            <v>320097.3</v>
          </cell>
        </row>
        <row r="49">
          <cell r="D49">
            <v>6189000</v>
          </cell>
          <cell r="E49">
            <v>6389000</v>
          </cell>
          <cell r="F49">
            <v>15660</v>
          </cell>
          <cell r="G49">
            <v>232669.26</v>
          </cell>
          <cell r="H49">
            <v>544539.85</v>
          </cell>
          <cell r="I49">
            <v>362761.24</v>
          </cell>
          <cell r="J49">
            <v>265717.07</v>
          </cell>
          <cell r="K49">
            <v>805213.05</v>
          </cell>
          <cell r="L49">
            <v>93703.8</v>
          </cell>
          <cell r="M49">
            <v>1195145.51</v>
          </cell>
          <cell r="N49">
            <v>650438.49</v>
          </cell>
          <cell r="O49">
            <v>28616.73</v>
          </cell>
          <cell r="P49">
            <v>506466.86</v>
          </cell>
          <cell r="Q49">
            <v>287301.07</v>
          </cell>
        </row>
        <row r="53">
          <cell r="D53">
            <v>1180000</v>
          </cell>
          <cell r="E53">
            <v>2000000</v>
          </cell>
          <cell r="F53">
            <v>3528.2</v>
          </cell>
          <cell r="G53">
            <v>68450</v>
          </cell>
          <cell r="H53">
            <v>0</v>
          </cell>
          <cell r="I53">
            <v>0</v>
          </cell>
          <cell r="J53">
            <v>239331.20000000001</v>
          </cell>
          <cell r="K53">
            <v>275331.21000000002</v>
          </cell>
          <cell r="L53">
            <v>247475.1</v>
          </cell>
          <cell r="M53">
            <v>262120.40999999997</v>
          </cell>
          <cell r="N53">
            <v>400837.44999999995</v>
          </cell>
          <cell r="O53">
            <v>0</v>
          </cell>
          <cell r="P53">
            <v>65914.8</v>
          </cell>
          <cell r="Q53">
            <v>185006.98</v>
          </cell>
        </row>
        <row r="58">
          <cell r="D58">
            <v>3000000</v>
          </cell>
          <cell r="E58">
            <v>3000000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506054.8</v>
          </cell>
          <cell r="Q58">
            <v>346166</v>
          </cell>
        </row>
        <row r="60">
          <cell r="D60">
            <v>15830000</v>
          </cell>
          <cell r="E60">
            <v>18317000</v>
          </cell>
          <cell r="F60">
            <v>1263577.96</v>
          </cell>
          <cell r="G60">
            <v>1163473.1100000001</v>
          </cell>
          <cell r="H60">
            <v>1321844.26</v>
          </cell>
          <cell r="I60">
            <v>1322760.07</v>
          </cell>
          <cell r="J60">
            <v>1143672.0900000001</v>
          </cell>
          <cell r="K60">
            <v>1571129.38</v>
          </cell>
          <cell r="L60">
            <v>1325335.78</v>
          </cell>
          <cell r="M60">
            <v>1007092.53</v>
          </cell>
          <cell r="N60">
            <v>1359856.05</v>
          </cell>
          <cell r="O60">
            <v>1816338.42</v>
          </cell>
          <cell r="P60">
            <v>1503308.4899999998</v>
          </cell>
          <cell r="Q60">
            <v>1413520.73</v>
          </cell>
        </row>
        <row r="64">
          <cell r="D64">
            <v>113673007.13</v>
          </cell>
          <cell r="E64">
            <v>113673007.13</v>
          </cell>
          <cell r="F64">
            <v>25849.99</v>
          </cell>
          <cell r="G64">
            <v>1048974.28</v>
          </cell>
          <cell r="H64">
            <v>913557.07</v>
          </cell>
          <cell r="I64">
            <v>100633.62</v>
          </cell>
          <cell r="J64">
            <v>85398.59</v>
          </cell>
          <cell r="K64">
            <v>62943.08</v>
          </cell>
          <cell r="L64">
            <v>6645414.0499999998</v>
          </cell>
          <cell r="M64">
            <v>1219659.51</v>
          </cell>
          <cell r="N64">
            <v>408064.58</v>
          </cell>
          <cell r="O64">
            <v>120067.5</v>
          </cell>
          <cell r="P64">
            <v>501151.91</v>
          </cell>
          <cell r="Q64">
            <v>529512.14</v>
          </cell>
        </row>
        <row r="74">
          <cell r="D74">
            <v>145487300</v>
          </cell>
          <cell r="E74">
            <v>105732573</v>
          </cell>
          <cell r="F74">
            <v>1541824.09</v>
          </cell>
          <cell r="G74">
            <v>11086897.960000001</v>
          </cell>
          <cell r="H74">
            <v>7537021.9499999993</v>
          </cell>
          <cell r="I74">
            <v>-2544636.5499999998</v>
          </cell>
          <cell r="J74">
            <v>7482087.9500000002</v>
          </cell>
          <cell r="K74">
            <v>838209.2</v>
          </cell>
          <cell r="L74">
            <v>4398143.97</v>
          </cell>
          <cell r="M74">
            <v>1317455.54</v>
          </cell>
          <cell r="N74">
            <v>2138291.83</v>
          </cell>
          <cell r="O74">
            <v>1982443.3900000001</v>
          </cell>
          <cell r="P74">
            <v>4768926.2399999993</v>
          </cell>
          <cell r="Q74">
            <v>6364430.9800000004</v>
          </cell>
        </row>
        <row r="91">
          <cell r="D91">
            <v>6409400</v>
          </cell>
          <cell r="E91">
            <v>6409400</v>
          </cell>
          <cell r="F91">
            <v>0</v>
          </cell>
          <cell r="G91">
            <v>59639</v>
          </cell>
          <cell r="H91">
            <v>446770</v>
          </cell>
          <cell r="I91">
            <v>75305.090000000011</v>
          </cell>
          <cell r="J91">
            <v>801112.21</v>
          </cell>
          <cell r="K91">
            <v>633128.26</v>
          </cell>
          <cell r="L91">
            <v>25782.07</v>
          </cell>
          <cell r="M91">
            <v>202106.62</v>
          </cell>
          <cell r="N91">
            <v>313483.96000000002</v>
          </cell>
          <cell r="O91">
            <v>141600</v>
          </cell>
          <cell r="P91">
            <v>146208.04</v>
          </cell>
          <cell r="Q91">
            <v>478834.45</v>
          </cell>
        </row>
        <row r="96">
          <cell r="D96">
            <v>2925000</v>
          </cell>
          <cell r="E96">
            <v>3248122</v>
          </cell>
          <cell r="F96">
            <v>309949.59000000003</v>
          </cell>
          <cell r="G96">
            <v>248516.68</v>
          </cell>
          <cell r="H96">
            <v>121878.32</v>
          </cell>
          <cell r="I96">
            <v>163556.9</v>
          </cell>
          <cell r="J96">
            <v>136427.51999999999</v>
          </cell>
          <cell r="K96">
            <v>130225.85</v>
          </cell>
          <cell r="L96">
            <v>327616.25</v>
          </cell>
          <cell r="M96">
            <v>74700.929999999993</v>
          </cell>
          <cell r="N96">
            <v>58283.009999999995</v>
          </cell>
          <cell r="O96">
            <v>332043.12</v>
          </cell>
          <cell r="P96">
            <v>142673.29999999999</v>
          </cell>
          <cell r="Q96">
            <v>508969.77</v>
          </cell>
        </row>
        <row r="101">
          <cell r="D101">
            <v>5707724</v>
          </cell>
          <cell r="E101">
            <v>6735724</v>
          </cell>
          <cell r="F101">
            <v>1335</v>
          </cell>
          <cell r="G101">
            <v>0</v>
          </cell>
          <cell r="H101">
            <v>8319</v>
          </cell>
          <cell r="I101">
            <v>201410.08</v>
          </cell>
          <cell r="J101">
            <v>68086</v>
          </cell>
          <cell r="K101">
            <v>129800</v>
          </cell>
          <cell r="L101">
            <v>529081</v>
          </cell>
          <cell r="M101">
            <v>155760</v>
          </cell>
          <cell r="N101">
            <v>0</v>
          </cell>
          <cell r="O101">
            <v>74552.399999999994</v>
          </cell>
          <cell r="P101">
            <v>24329.95</v>
          </cell>
          <cell r="Q101">
            <v>282385.89</v>
          </cell>
        </row>
        <row r="106">
          <cell r="D106">
            <v>2846000</v>
          </cell>
          <cell r="E106">
            <v>3371000</v>
          </cell>
          <cell r="F106">
            <v>18447.63</v>
          </cell>
          <cell r="G106">
            <v>1308265.3</v>
          </cell>
          <cell r="H106">
            <v>-792937.45000000007</v>
          </cell>
          <cell r="I106">
            <v>58407.880000000005</v>
          </cell>
          <cell r="J106">
            <v>164455.56</v>
          </cell>
          <cell r="K106">
            <v>75814.55</v>
          </cell>
          <cell r="L106">
            <v>110388.05</v>
          </cell>
          <cell r="M106">
            <v>87467.42</v>
          </cell>
          <cell r="N106">
            <v>67165.600000000006</v>
          </cell>
          <cell r="O106">
            <v>303259.44999999995</v>
          </cell>
          <cell r="P106">
            <v>41527.81</v>
          </cell>
          <cell r="Q106">
            <v>25440.799999999999</v>
          </cell>
        </row>
        <row r="111">
          <cell r="D111">
            <v>50000</v>
          </cell>
          <cell r="E111">
            <v>50000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360</v>
          </cell>
          <cell r="P111">
            <v>0</v>
          </cell>
          <cell r="Q111">
            <v>0</v>
          </cell>
        </row>
        <row r="113">
          <cell r="D113">
            <v>645959.36</v>
          </cell>
          <cell r="E113">
            <v>3645959</v>
          </cell>
        </row>
        <row r="117">
          <cell r="D117">
            <v>1453815.4</v>
          </cell>
          <cell r="E117">
            <v>1653815</v>
          </cell>
          <cell r="F117">
            <v>1736.01</v>
          </cell>
          <cell r="G117">
            <v>15142.47</v>
          </cell>
          <cell r="H117">
            <v>31651.61</v>
          </cell>
          <cell r="I117">
            <v>24780</v>
          </cell>
          <cell r="J117">
            <v>154561.28</v>
          </cell>
          <cell r="K117">
            <v>26946.21</v>
          </cell>
          <cell r="L117">
            <v>198725.59</v>
          </cell>
          <cell r="M117">
            <v>113384.93999999999</v>
          </cell>
          <cell r="N117">
            <v>2274.3000000000002</v>
          </cell>
          <cell r="O117">
            <v>15308.8</v>
          </cell>
          <cell r="P117">
            <v>4995.05</v>
          </cell>
          <cell r="Q117">
            <v>45384.530000000006</v>
          </cell>
        </row>
        <row r="126">
          <cell r="D126">
            <v>13665000</v>
          </cell>
          <cell r="E126">
            <v>22665000</v>
          </cell>
          <cell r="F126">
            <v>671975</v>
          </cell>
          <cell r="G126">
            <v>726063.01</v>
          </cell>
          <cell r="H126">
            <v>684060</v>
          </cell>
          <cell r="I126">
            <v>6208248.5999999996</v>
          </cell>
          <cell r="J126">
            <v>691160</v>
          </cell>
          <cell r="K126">
            <v>686690</v>
          </cell>
          <cell r="L126">
            <v>1122192.28</v>
          </cell>
          <cell r="M126">
            <v>738982</v>
          </cell>
          <cell r="N126">
            <v>685662.58</v>
          </cell>
          <cell r="O126">
            <v>5876790.0200000005</v>
          </cell>
          <cell r="P126">
            <v>693023.6</v>
          </cell>
          <cell r="Q126">
            <v>735649.16</v>
          </cell>
        </row>
        <row r="135">
          <cell r="D135">
            <v>8611000.7400000002</v>
          </cell>
          <cell r="E135">
            <v>9611000</v>
          </cell>
          <cell r="F135">
            <v>161273.48000000001</v>
          </cell>
          <cell r="G135">
            <v>249061.34</v>
          </cell>
          <cell r="H135">
            <v>473946.04000000004</v>
          </cell>
          <cell r="I135">
            <v>477608.44</v>
          </cell>
          <cell r="J135">
            <v>483378.65</v>
          </cell>
          <cell r="K135">
            <v>731333.49</v>
          </cell>
          <cell r="L135">
            <v>260033.06</v>
          </cell>
          <cell r="M135">
            <v>232036.18000000002</v>
          </cell>
          <cell r="N135">
            <v>84334.140000000014</v>
          </cell>
          <cell r="O135">
            <v>265418.59999999998</v>
          </cell>
          <cell r="P135">
            <v>211154.45000000004</v>
          </cell>
          <cell r="Q135">
            <v>642038.51</v>
          </cell>
        </row>
        <row r="149">
          <cell r="D149">
            <v>20982271</v>
          </cell>
          <cell r="E149">
            <v>25682271</v>
          </cell>
          <cell r="F149">
            <v>4121856.36</v>
          </cell>
          <cell r="G149">
            <v>1196856.3599999999</v>
          </cell>
          <cell r="H149">
            <v>1730356.56</v>
          </cell>
          <cell r="I149">
            <v>1226856.56</v>
          </cell>
          <cell r="J149">
            <v>2316356.56</v>
          </cell>
          <cell r="K149">
            <v>1536000</v>
          </cell>
          <cell r="L149">
            <v>2018734.94</v>
          </cell>
          <cell r="M149">
            <v>1589867.4100000001</v>
          </cell>
          <cell r="N149">
            <v>966867.41</v>
          </cell>
          <cell r="O149">
            <v>1918867.4100000001</v>
          </cell>
          <cell r="P149">
            <v>1685440</v>
          </cell>
          <cell r="Q149">
            <v>1088867.4100000001</v>
          </cell>
        </row>
        <row r="154">
          <cell r="D154">
            <v>275000</v>
          </cell>
          <cell r="E154">
            <v>275000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H155">
            <v>0</v>
          </cell>
        </row>
        <row r="156">
          <cell r="D156">
            <v>10000000</v>
          </cell>
          <cell r="E156">
            <v>15000000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5000000</v>
          </cell>
        </row>
        <row r="157">
          <cell r="D157">
            <v>10000000</v>
          </cell>
          <cell r="E157">
            <v>15000000</v>
          </cell>
          <cell r="J157">
            <v>10000000</v>
          </cell>
          <cell r="Q157">
            <v>5000000</v>
          </cell>
        </row>
        <row r="159">
          <cell r="D159">
            <v>8000792.8300000001</v>
          </cell>
          <cell r="E159">
            <v>7700793</v>
          </cell>
          <cell r="F159">
            <v>0</v>
          </cell>
          <cell r="G159">
            <v>178378.23999999999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1396176</v>
          </cell>
        </row>
        <row r="165">
          <cell r="D165">
            <v>839777.19</v>
          </cell>
          <cell r="E165">
            <v>388639.99999999994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L168">
            <v>0</v>
          </cell>
        </row>
        <row r="172">
          <cell r="D172">
            <v>32964083.199999999</v>
          </cell>
          <cell r="E172">
            <v>41209083</v>
          </cell>
          <cell r="F172">
            <v>32065040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6">
          <cell r="D176">
            <v>4090884</v>
          </cell>
          <cell r="E176">
            <v>1876384</v>
          </cell>
          <cell r="F176">
            <v>3835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15675.12</v>
          </cell>
          <cell r="N176">
            <v>0</v>
          </cell>
          <cell r="O176">
            <v>962287.64</v>
          </cell>
          <cell r="P176">
            <v>0</v>
          </cell>
          <cell r="Q176">
            <v>0</v>
          </cell>
        </row>
        <row r="183">
          <cell r="D183">
            <v>851000</v>
          </cell>
          <cell r="E183">
            <v>851000</v>
          </cell>
          <cell r="F183">
            <v>469594.75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8">
          <cell r="D188">
            <v>8900000</v>
          </cell>
          <cell r="E188">
            <v>8900000</v>
          </cell>
          <cell r="F188">
            <v>0</v>
          </cell>
          <cell r="G188">
            <v>1236188.95</v>
          </cell>
          <cell r="H188">
            <v>-1236188.95</v>
          </cell>
          <cell r="I188">
            <v>0</v>
          </cell>
          <cell r="J188">
            <v>0</v>
          </cell>
          <cell r="K188">
            <v>2655000</v>
          </cell>
          <cell r="L188">
            <v>-2655000</v>
          </cell>
          <cell r="M188">
            <v>0</v>
          </cell>
          <cell r="N188">
            <v>0</v>
          </cell>
          <cell r="O188">
            <v>592635.92000000004</v>
          </cell>
          <cell r="P188">
            <v>0</v>
          </cell>
          <cell r="Q188">
            <v>1770000</v>
          </cell>
        </row>
        <row r="192">
          <cell r="D192">
            <v>6313027.1899999976</v>
          </cell>
          <cell r="E192">
            <v>19313027.43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5">
          <cell r="D195">
            <v>755000000</v>
          </cell>
          <cell r="E195">
            <v>630107306.57999992</v>
          </cell>
        </row>
        <row r="196">
          <cell r="D196">
            <v>218000000</v>
          </cell>
          <cell r="E196">
            <v>218000000</v>
          </cell>
          <cell r="F196">
            <v>0</v>
          </cell>
          <cell r="G196">
            <v>7194892.5499999998</v>
          </cell>
          <cell r="H196">
            <v>29993513.57</v>
          </cell>
          <cell r="I196">
            <v>4843900</v>
          </cell>
          <cell r="J196">
            <v>19826268.93</v>
          </cell>
          <cell r="K196">
            <v>41264621.090000004</v>
          </cell>
          <cell r="L196">
            <v>9462284.4900000002</v>
          </cell>
          <cell r="M196">
            <v>4851258.5</v>
          </cell>
          <cell r="N196">
            <v>0</v>
          </cell>
          <cell r="O196">
            <v>0</v>
          </cell>
          <cell r="P196">
            <v>5655951.4299999997</v>
          </cell>
          <cell r="Q196">
            <v>17008376.98</v>
          </cell>
        </row>
        <row r="199">
          <cell r="D199">
            <v>537000000</v>
          </cell>
          <cell r="E199">
            <v>412107306.57999998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9462284.4900000002</v>
          </cell>
          <cell r="K199">
            <v>0</v>
          </cell>
          <cell r="L199">
            <v>380419.86999999918</v>
          </cell>
          <cell r="M199">
            <v>19637162.010000002</v>
          </cell>
          <cell r="N199">
            <v>101722241.68000001</v>
          </cell>
          <cell r="O199">
            <v>655170</v>
          </cell>
          <cell r="P199">
            <v>3154006</v>
          </cell>
          <cell r="Q199">
            <v>79079846.590000004</v>
          </cell>
        </row>
        <row r="202">
          <cell r="F202">
            <v>126274790.97999999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101"/>
  <sheetViews>
    <sheetView showGridLines="0" tabSelected="1" zoomScale="80" zoomScaleNormal="80" zoomScaleSheetLayoutView="85" workbookViewId="0">
      <selection activeCell="S39" sqref="S39"/>
    </sheetView>
  </sheetViews>
  <sheetFormatPr baseColWidth="10" defaultColWidth="9.140625" defaultRowHeight="14.25" x14ac:dyDescent="0.25"/>
  <cols>
    <col min="1" max="1" width="49.5703125" style="1" customWidth="1"/>
    <col min="2" max="2" width="3.7109375" style="1" customWidth="1"/>
    <col min="3" max="3" width="12.5703125" style="1" customWidth="1"/>
    <col min="4" max="4" width="20.7109375" style="1" bestFit="1" customWidth="1"/>
    <col min="5" max="5" width="20.7109375" style="2" bestFit="1" customWidth="1"/>
    <col min="6" max="6" width="22.85546875" style="2" customWidth="1"/>
    <col min="7" max="7" width="21.5703125" style="1" customWidth="1"/>
    <col min="8" max="8" width="18.42578125" style="1" customWidth="1"/>
    <col min="9" max="9" width="18.7109375" style="1" customWidth="1"/>
    <col min="10" max="10" width="17.7109375" style="1" customWidth="1"/>
    <col min="11" max="11" width="18" style="1" customWidth="1"/>
    <col min="12" max="12" width="20.7109375" style="1" customWidth="1"/>
    <col min="13" max="13" width="22.7109375" style="1" customWidth="1"/>
    <col min="14" max="14" width="18.7109375" style="1" bestFit="1" customWidth="1"/>
    <col min="15" max="15" width="17.42578125" style="1" bestFit="1" customWidth="1"/>
    <col min="16" max="16" width="18.7109375" style="1" bestFit="1" customWidth="1"/>
    <col min="17" max="17" width="19.42578125" style="1" customWidth="1"/>
    <col min="18" max="18" width="17.28515625" style="1" customWidth="1"/>
    <col min="19" max="19" width="19.28515625" style="1" customWidth="1"/>
    <col min="20" max="20" width="9.140625" style="1"/>
    <col min="21" max="21" width="15" style="1" bestFit="1" customWidth="1"/>
    <col min="22" max="22" width="18.7109375" style="1" customWidth="1"/>
    <col min="23" max="29" width="6" style="1" bestFit="1" customWidth="1"/>
    <col min="30" max="31" width="7" style="1" bestFit="1" customWidth="1"/>
    <col min="32" max="16384" width="9.140625" style="1"/>
  </cols>
  <sheetData>
    <row r="1" spans="1:20" ht="15" thickBot="1" x14ac:dyDescent="0.3"/>
    <row r="2" spans="1:20" s="2" customFormat="1" ht="32.25" thickBot="1" x14ac:dyDescent="0.3">
      <c r="A2" s="3" t="s">
        <v>0</v>
      </c>
      <c r="B2" s="4"/>
      <c r="C2" s="4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20" ht="15" x14ac:dyDescent="0.25">
      <c r="A3" s="5" t="s">
        <v>17</v>
      </c>
      <c r="B3" s="5"/>
      <c r="C3" s="5"/>
      <c r="D3" s="5">
        <f>+D4+D10+D21+D31+D39+D47+D57</f>
        <v>1937965273</v>
      </c>
      <c r="E3" s="5">
        <f>+E4+E10+E21+E31+E39+E47+E57</f>
        <v>1937965273.0000002</v>
      </c>
      <c r="F3" s="5">
        <f>+F4+F10+F21+F31+F39+F47+F57</f>
        <v>1937965273</v>
      </c>
      <c r="G3" s="5">
        <f>SUM(H3:S3)</f>
        <v>1409697374.21</v>
      </c>
      <c r="H3" s="5">
        <f>+H4+H10+H21+H31+H39+H47+H57</f>
        <v>126274790.97999999</v>
      </c>
      <c r="I3" s="5">
        <f t="shared" ref="I3:R3" si="0">+I4+I10+I21+I31+I39+I47+I57</f>
        <v>79941379.50999999</v>
      </c>
      <c r="J3" s="5">
        <f t="shared" si="0"/>
        <v>99076462.599999994</v>
      </c>
      <c r="K3" s="5">
        <f t="shared" si="0"/>
        <v>90683430.100000024</v>
      </c>
      <c r="L3" s="5">
        <f t="shared" si="0"/>
        <v>134705922.67000002</v>
      </c>
      <c r="M3" s="5">
        <f t="shared" si="0"/>
        <v>119001650.54000001</v>
      </c>
      <c r="N3" s="5">
        <f t="shared" si="0"/>
        <v>112642308.06</v>
      </c>
      <c r="O3" s="5">
        <f t="shared" si="0"/>
        <v>94625911.069999993</v>
      </c>
      <c r="P3" s="5">
        <f t="shared" si="0"/>
        <v>168745367.63</v>
      </c>
      <c r="Q3" s="5">
        <f t="shared" si="0"/>
        <v>100872693.38000001</v>
      </c>
      <c r="R3" s="5">
        <f t="shared" si="0"/>
        <v>73184773.5</v>
      </c>
      <c r="S3" s="5">
        <f>+S4+S10+S21+S31+S39+S47+S57</f>
        <v>209942684.17000002</v>
      </c>
    </row>
    <row r="4" spans="1:20" ht="30" x14ac:dyDescent="0.25">
      <c r="A4" s="6" t="s">
        <v>18</v>
      </c>
      <c r="B4" s="6"/>
      <c r="C4" s="6"/>
      <c r="D4" s="7">
        <f>SUM(D5:D9)</f>
        <v>673763065.95999992</v>
      </c>
      <c r="E4" s="7">
        <f>SUM(E5:E9)</f>
        <v>698563065.96000004</v>
      </c>
      <c r="F4" s="7">
        <f>SUM(F5:F9)</f>
        <v>803361662.86000001</v>
      </c>
      <c r="G4" s="8">
        <f>SUM(H4:S4)</f>
        <v>796154393.16999996</v>
      </c>
      <c r="H4" s="9">
        <f>SUM(H5:H9)</f>
        <v>83188816.079999998</v>
      </c>
      <c r="I4" s="9">
        <f t="shared" ref="I4:S4" si="1">SUM(I5:I9)</f>
        <v>48975693.399999999</v>
      </c>
      <c r="J4" s="9">
        <f t="shared" si="1"/>
        <v>52020265.639999993</v>
      </c>
      <c r="K4" s="9">
        <f t="shared" si="1"/>
        <v>72121619.850000009</v>
      </c>
      <c r="L4" s="9">
        <f t="shared" si="1"/>
        <v>79146182.780000001</v>
      </c>
      <c r="M4" s="9">
        <f t="shared" si="1"/>
        <v>65709465.900000006</v>
      </c>
      <c r="N4" s="9">
        <f t="shared" si="1"/>
        <v>78697486.769999996</v>
      </c>
      <c r="O4" s="9">
        <f t="shared" si="1"/>
        <v>49705782.649999991</v>
      </c>
      <c r="P4" s="9">
        <f t="shared" si="1"/>
        <v>50709676.799999997</v>
      </c>
      <c r="Q4" s="9">
        <f t="shared" si="1"/>
        <v>78874350.960000008</v>
      </c>
      <c r="R4" s="9">
        <f t="shared" si="1"/>
        <v>50310400.850000009</v>
      </c>
      <c r="S4" s="9">
        <f t="shared" si="1"/>
        <v>86694651.489999995</v>
      </c>
    </row>
    <row r="5" spans="1:20" x14ac:dyDescent="0.25">
      <c r="A5" s="10" t="s">
        <v>19</v>
      </c>
      <c r="B5" s="10"/>
      <c r="C5" s="10"/>
      <c r="D5" s="11">
        <v>447899866.89999998</v>
      </c>
      <c r="E5" s="11">
        <f>+'[1]Detalle Ejecucion Presupuesto '!D3</f>
        <v>446399866.90000004</v>
      </c>
      <c r="F5" s="11">
        <f>+'[1]Detalle Ejecucion Presupuesto '!E3</f>
        <v>498599867</v>
      </c>
      <c r="G5" s="12">
        <f>SUM(H5:S5)</f>
        <v>493910083.88999999</v>
      </c>
      <c r="H5" s="11">
        <f>+'[1]Detalle Ejecucion Presupuesto '!F3</f>
        <v>39788531.340000004</v>
      </c>
      <c r="I5" s="11">
        <f>+'[1]Detalle Ejecucion Presupuesto '!G3</f>
        <v>40152802.109999999</v>
      </c>
      <c r="J5" s="11">
        <f>+'[1]Detalle Ejecucion Presupuesto '!H3</f>
        <v>40742774.019999996</v>
      </c>
      <c r="K5" s="11">
        <f>+'[1]Detalle Ejecucion Presupuesto '!I3</f>
        <v>27376192.09</v>
      </c>
      <c r="L5" s="11">
        <f>+'[1]Detalle Ejecucion Presupuesto '!J3</f>
        <v>37724810</v>
      </c>
      <c r="M5" s="11">
        <f>+'[1]Detalle Ejecucion Presupuesto '!K3</f>
        <v>38769956.75</v>
      </c>
      <c r="N5" s="11">
        <f>+'[1]Detalle Ejecucion Presupuesto '!L3</f>
        <v>38728355.490000002</v>
      </c>
      <c r="O5" s="11">
        <f>+'[1]Detalle Ejecucion Presupuesto '!M3</f>
        <v>38459436.049999997</v>
      </c>
      <c r="P5" s="11">
        <f>+'[1]Detalle Ejecucion Presupuesto '!N3</f>
        <v>38430478.619999997</v>
      </c>
      <c r="Q5" s="11">
        <f>+'[1]Detalle Ejecucion Presupuesto '!O3</f>
        <v>38087210</v>
      </c>
      <c r="R5" s="11">
        <f>+'[1]Detalle Ejecucion Presupuesto '!P3</f>
        <v>39412874.150000006</v>
      </c>
      <c r="S5" s="11">
        <f>+'[1]Detalle Ejecucion Presupuesto '!Q3</f>
        <v>76236663.269999996</v>
      </c>
    </row>
    <row r="6" spans="1:20" x14ac:dyDescent="0.25">
      <c r="A6" s="10" t="s">
        <v>20</v>
      </c>
      <c r="B6" s="10"/>
      <c r="C6" s="10"/>
      <c r="D6" s="11">
        <v>115447908.8</v>
      </c>
      <c r="E6" s="11">
        <f>+'[1]Detalle Ejecucion Presupuesto '!D12</f>
        <v>142247908.80000001</v>
      </c>
      <c r="F6" s="11">
        <f>+'[1]Detalle Ejecucion Presupuesto '!E12</f>
        <v>186922683</v>
      </c>
      <c r="G6" s="1">
        <f>SUM(H6:S6)</f>
        <v>186053237.09000003</v>
      </c>
      <c r="H6" s="11">
        <f>+'[1]Detalle Ejecucion Presupuesto '!F12</f>
        <v>7775253.29</v>
      </c>
      <c r="I6" s="11">
        <f>+'[1]Detalle Ejecucion Presupuesto '!G12</f>
        <v>3116295.19</v>
      </c>
      <c r="J6" s="11">
        <f>+'[1]Detalle Ejecucion Presupuesto '!H12</f>
        <v>6025100</v>
      </c>
      <c r="K6" s="11">
        <f>+'[1]Detalle Ejecucion Presupuesto '!I12</f>
        <v>30830334.510000002</v>
      </c>
      <c r="L6" s="11">
        <f>+'[1]Detalle Ejecucion Presupuesto '!J12</f>
        <v>35702992.619999997</v>
      </c>
      <c r="M6" s="11">
        <f>+'[1]Detalle Ejecucion Presupuesto '!K12</f>
        <v>16004485.960000001</v>
      </c>
      <c r="N6" s="11">
        <f>+'[1]Detalle Ejecucion Presupuesto '!L12</f>
        <v>25758325.640000001</v>
      </c>
      <c r="O6" s="11">
        <f>+'[1]Detalle Ejecucion Presupuesto '!M12</f>
        <v>9070930.5399999991</v>
      </c>
      <c r="P6" s="11">
        <f>+'[1]Detalle Ejecucion Presupuesto '!N12</f>
        <v>6863491.21</v>
      </c>
      <c r="Q6" s="11">
        <f>+'[1]Detalle Ejecucion Presupuesto '!O12</f>
        <v>35037703.090000004</v>
      </c>
      <c r="R6" s="11">
        <f>+'[1]Detalle Ejecucion Presupuesto '!P12</f>
        <v>4814520.8599999994</v>
      </c>
      <c r="S6" s="11">
        <f>+'[1]Detalle Ejecucion Presupuesto '!Q12</f>
        <v>5053804.18</v>
      </c>
    </row>
    <row r="7" spans="1:20" ht="28.5" x14ac:dyDescent="0.25">
      <c r="A7" s="10" t="s">
        <v>21</v>
      </c>
      <c r="B7" s="10"/>
      <c r="C7" s="10"/>
      <c r="D7" s="11">
        <v>10400000</v>
      </c>
      <c r="E7" s="11">
        <f>+'[1]Detalle Ejecucion Presupuesto '!D21</f>
        <v>10400000</v>
      </c>
      <c r="F7" s="11">
        <f>+'[1]Detalle Ejecucion Presupuesto '!E21</f>
        <v>5400000</v>
      </c>
      <c r="G7" s="1">
        <f t="shared" ref="G7:G45" si="2">SUM(H7:S7)</f>
        <v>4821053</v>
      </c>
      <c r="H7" s="11">
        <f>+'[1]Detalle Ejecucion Presupuesto '!F21</f>
        <v>0</v>
      </c>
      <c r="I7" s="11">
        <f>+'[1]Detalle Ejecucion Presupuesto '!G21</f>
        <v>0</v>
      </c>
      <c r="J7" s="11">
        <f>+'[1]Detalle Ejecucion Presupuesto '!H21</f>
        <v>0</v>
      </c>
      <c r="K7" s="11">
        <f>+'[1]Detalle Ejecucion Presupuesto '!I21</f>
        <v>1650000</v>
      </c>
      <c r="L7" s="11">
        <f>+'[1]Detalle Ejecucion Presupuesto '!J21</f>
        <v>0</v>
      </c>
      <c r="M7" s="11">
        <f>+'[1]Detalle Ejecucion Presupuesto '!K21</f>
        <v>5140821.8099999996</v>
      </c>
      <c r="N7" s="11">
        <f>+'[1]Detalle Ejecucion Presupuesto '!L21</f>
        <v>1050000</v>
      </c>
      <c r="O7" s="11">
        <f>+'[1]Detalle Ejecucion Presupuesto '!M21</f>
        <v>-3610821.8099999996</v>
      </c>
      <c r="P7" s="11">
        <f>+'[1]Detalle Ejecucion Presupuesto '!N21</f>
        <v>0</v>
      </c>
      <c r="Q7" s="11">
        <f>+'[1]Detalle Ejecucion Presupuesto '!O21</f>
        <v>25000</v>
      </c>
      <c r="R7" s="11">
        <f>+'[1]Detalle Ejecucion Presupuesto '!P21</f>
        <v>430000</v>
      </c>
      <c r="S7" s="11">
        <f>+'[1]Detalle Ejecucion Presupuesto '!Q21</f>
        <v>136053</v>
      </c>
    </row>
    <row r="8" spans="1:20" x14ac:dyDescent="0.25">
      <c r="A8" s="10" t="s">
        <v>22</v>
      </c>
      <c r="B8" s="10"/>
      <c r="C8" s="10"/>
      <c r="D8" s="11">
        <v>37970442.259999998</v>
      </c>
      <c r="E8" s="11">
        <f>+'[1]Detalle Ejecucion Presupuesto '!D24</f>
        <v>37470442.259999998</v>
      </c>
      <c r="F8" s="11">
        <f>+'[1]Detalle Ejecucion Presupuesto '!E24</f>
        <v>44909164.859999999</v>
      </c>
      <c r="G8" s="1">
        <f t="shared" si="2"/>
        <v>44324072.350000001</v>
      </c>
      <c r="H8" s="11">
        <f>+'[1]Detalle Ejecucion Presupuesto '!F24</f>
        <v>30085500</v>
      </c>
      <c r="I8" s="11">
        <f>+'[1]Detalle Ejecucion Presupuesto '!G24</f>
        <v>135000</v>
      </c>
      <c r="J8" s="11">
        <f>+'[1]Detalle Ejecucion Presupuesto '!H24</f>
        <v>0</v>
      </c>
      <c r="K8" s="11">
        <f>+'[1]Detalle Ejecucion Presupuesto '!I24</f>
        <v>6643422.3499999996</v>
      </c>
      <c r="L8" s="11">
        <f>+'[1]Detalle Ejecucion Presupuesto '!J24</f>
        <v>0</v>
      </c>
      <c r="M8" s="11">
        <f>+'[1]Detalle Ejecucion Presupuesto '!K24</f>
        <v>0</v>
      </c>
      <c r="N8" s="11">
        <f>+'[1]Detalle Ejecucion Presupuesto '!L24</f>
        <v>7415150</v>
      </c>
      <c r="O8" s="11">
        <f>+'[1]Detalle Ejecucion Presupuesto '!M24</f>
        <v>0</v>
      </c>
      <c r="P8" s="11">
        <f>+'[1]Detalle Ejecucion Presupuesto '!N24</f>
        <v>0</v>
      </c>
      <c r="Q8" s="11">
        <f>+'[1]Detalle Ejecucion Presupuesto '!O24</f>
        <v>30000</v>
      </c>
      <c r="R8" s="11">
        <f>+'[1]Detalle Ejecucion Presupuesto '!P24</f>
        <v>0</v>
      </c>
      <c r="S8" s="11">
        <f>+'[1]Detalle Ejecucion Presupuesto '!Q24</f>
        <v>15000</v>
      </c>
    </row>
    <row r="9" spans="1:20" ht="28.5" x14ac:dyDescent="0.25">
      <c r="A9" s="10" t="s">
        <v>23</v>
      </c>
      <c r="B9" s="10"/>
      <c r="C9" s="10"/>
      <c r="D9" s="11">
        <v>62044848</v>
      </c>
      <c r="E9" s="11">
        <f>+'[1]Detalle Ejecucion Presupuesto '!D29</f>
        <v>62044848</v>
      </c>
      <c r="F9" s="11">
        <f>+'[1]Detalle Ejecucion Presupuesto '!E29</f>
        <v>67529948</v>
      </c>
      <c r="G9" s="1">
        <f t="shared" si="2"/>
        <v>67045946.839999996</v>
      </c>
      <c r="H9" s="11">
        <f>+'[1]Detalle Ejecucion Presupuesto '!F29</f>
        <v>5539531.4500000002</v>
      </c>
      <c r="I9" s="11">
        <f>+'[1]Detalle Ejecucion Presupuesto '!G29</f>
        <v>5571596.0999999987</v>
      </c>
      <c r="J9" s="11">
        <f>+'[1]Detalle Ejecucion Presupuesto '!H29</f>
        <v>5252391.6199999992</v>
      </c>
      <c r="K9" s="11">
        <f>+'[1]Detalle Ejecucion Presupuesto '!I29</f>
        <v>5621670.8999999994</v>
      </c>
      <c r="L9" s="11">
        <f>+'[1]Detalle Ejecucion Presupuesto '!J29</f>
        <v>5718380.1599999992</v>
      </c>
      <c r="M9" s="11">
        <f>+'[1]Detalle Ejecucion Presupuesto '!K29</f>
        <v>5794201.3799999999</v>
      </c>
      <c r="N9" s="11">
        <f>+'[1]Detalle Ejecucion Presupuesto '!L29</f>
        <v>5745655.6399999997</v>
      </c>
      <c r="O9" s="11">
        <f>+'[1]Detalle Ejecucion Presupuesto '!M29</f>
        <v>5786237.8700000001</v>
      </c>
      <c r="P9" s="11">
        <f>+'[1]Detalle Ejecucion Presupuesto '!N29</f>
        <v>5415706.9699999997</v>
      </c>
      <c r="Q9" s="11">
        <f>+'[1]Detalle Ejecucion Presupuesto '!O29</f>
        <v>5694437.870000001</v>
      </c>
      <c r="R9" s="11">
        <f>+'[1]Detalle Ejecucion Presupuesto '!P29</f>
        <v>5653005.8399999999</v>
      </c>
      <c r="S9" s="11">
        <f>+'[1]Detalle Ejecucion Presupuesto '!Q29</f>
        <v>5253131.04</v>
      </c>
    </row>
    <row r="10" spans="1:20" ht="15" x14ac:dyDescent="0.25">
      <c r="A10" s="6" t="s">
        <v>24</v>
      </c>
      <c r="B10" s="6"/>
      <c r="C10" s="6"/>
      <c r="D10" s="7">
        <f>SUM(D11:D20)</f>
        <v>332630872.13</v>
      </c>
      <c r="E10" s="7">
        <f>SUM(E11:E20)</f>
        <v>355280872.13</v>
      </c>
      <c r="F10" s="7">
        <f>SUM(F11:F20)</f>
        <v>332319485.13</v>
      </c>
      <c r="G10" s="8">
        <f>SUM(H10:S10)</f>
        <v>155575266.62999997</v>
      </c>
      <c r="H10" s="9">
        <f>SUM(H11:H20)</f>
        <v>5260932.08</v>
      </c>
      <c r="I10" s="9">
        <f t="shared" ref="I10:S10" si="3">SUM(I11:I20)</f>
        <v>18612321.210000001</v>
      </c>
      <c r="J10" s="9">
        <f t="shared" si="3"/>
        <v>16041598.259999998</v>
      </c>
      <c r="K10" s="9">
        <f t="shared" si="3"/>
        <v>5357041.790000001</v>
      </c>
      <c r="L10" s="9">
        <f t="shared" si="3"/>
        <v>12256760.900000002</v>
      </c>
      <c r="M10" s="9">
        <f t="shared" si="3"/>
        <v>6055753.4500000002</v>
      </c>
      <c r="N10" s="9">
        <f t="shared" si="3"/>
        <v>22190345.759999998</v>
      </c>
      <c r="O10" s="9">
        <f t="shared" si="3"/>
        <v>17423833.91</v>
      </c>
      <c r="P10" s="9">
        <f t="shared" si="3"/>
        <v>14448862.110000001</v>
      </c>
      <c r="Q10" s="9">
        <f t="shared" si="3"/>
        <v>11001649.060000001</v>
      </c>
      <c r="R10" s="9">
        <f t="shared" si="3"/>
        <v>11261271.059999999</v>
      </c>
      <c r="S10" s="9">
        <f t="shared" si="3"/>
        <v>15664897.040000001</v>
      </c>
      <c r="T10" s="9"/>
    </row>
    <row r="11" spans="1:20" x14ac:dyDescent="0.25">
      <c r="A11" s="10" t="s">
        <v>25</v>
      </c>
      <c r="B11" s="10"/>
      <c r="C11" s="10"/>
      <c r="D11" s="11">
        <v>8555000</v>
      </c>
      <c r="E11" s="11">
        <f>+'[1]Detalle Ejecucion Presupuesto '!D34</f>
        <v>8555000</v>
      </c>
      <c r="F11" s="11">
        <f>+'[1]Detalle Ejecucion Presupuesto '!E34</f>
        <v>10341340</v>
      </c>
      <c r="G11" s="1">
        <f t="shared" si="2"/>
        <v>9828777.9100000001</v>
      </c>
      <c r="H11" s="11">
        <f>+'[1]Detalle Ejecucion Presupuesto '!F34</f>
        <v>623403.17999999993</v>
      </c>
      <c r="I11" s="11">
        <f>+'[1]Detalle Ejecucion Presupuesto '!G34</f>
        <v>787221.89999999991</v>
      </c>
      <c r="J11" s="11">
        <f>+'[1]Detalle Ejecucion Presupuesto '!H34</f>
        <v>676815.46</v>
      </c>
      <c r="K11" s="11">
        <f>+'[1]Detalle Ejecucion Presupuesto '!I34</f>
        <v>744983.94</v>
      </c>
      <c r="L11" s="11">
        <f>+'[1]Detalle Ejecucion Presupuesto '!J34</f>
        <v>707291.42</v>
      </c>
      <c r="M11" s="11">
        <f>+'[1]Detalle Ejecucion Presupuesto '!K34</f>
        <v>728105.73</v>
      </c>
      <c r="N11" s="11">
        <f>+'[1]Detalle Ejecucion Presupuesto '!L34</f>
        <v>787450.32000000007</v>
      </c>
      <c r="O11" s="11">
        <f>+'[1]Detalle Ejecucion Presupuesto '!M34</f>
        <v>848171.21</v>
      </c>
      <c r="P11" s="11">
        <f>+'[1]Detalle Ejecucion Presupuesto '!N34</f>
        <v>896689.41999999993</v>
      </c>
      <c r="Q11" s="11">
        <f>+'[1]Detalle Ejecucion Presupuesto '!O34</f>
        <v>997118.44</v>
      </c>
      <c r="R11" s="11">
        <f>+'[1]Detalle Ejecucion Presupuesto '!P34</f>
        <v>1034398.3200000001</v>
      </c>
      <c r="S11" s="11">
        <f>+'[1]Detalle Ejecucion Presupuesto '!Q34</f>
        <v>997128.57000000007</v>
      </c>
    </row>
    <row r="12" spans="1:20" ht="28.5" x14ac:dyDescent="0.25">
      <c r="A12" s="10" t="s">
        <v>26</v>
      </c>
      <c r="B12" s="10"/>
      <c r="C12" s="10"/>
      <c r="D12" s="11">
        <v>19957165</v>
      </c>
      <c r="E12" s="11">
        <f>+'[1]Detalle Ejecucion Presupuesto '!D42</f>
        <v>43957165</v>
      </c>
      <c r="F12" s="11">
        <f>+'[1]Detalle Ejecucion Presupuesto '!E42</f>
        <v>47957165</v>
      </c>
      <c r="G12" s="1">
        <f t="shared" si="2"/>
        <v>42413068.660000004</v>
      </c>
      <c r="H12" s="11">
        <f>+'[1]Detalle Ejecucion Presupuesto '!F42</f>
        <v>1094908.76</v>
      </c>
      <c r="I12" s="11">
        <f>+'[1]Detalle Ejecucion Presupuesto '!G42</f>
        <v>2501885.6</v>
      </c>
      <c r="J12" s="11">
        <f>+'[1]Detalle Ejecucion Presupuesto '!H42</f>
        <v>2631250.92</v>
      </c>
      <c r="K12" s="11">
        <f>+'[1]Detalle Ejecucion Presupuesto '!I42</f>
        <v>4866659.88</v>
      </c>
      <c r="L12" s="11">
        <f>+'[1]Detalle Ejecucion Presupuesto '!J42</f>
        <v>1018758.6699999999</v>
      </c>
      <c r="M12" s="11">
        <f>+'[1]Detalle Ejecucion Presupuesto '!K42</f>
        <v>815028.04</v>
      </c>
      <c r="N12" s="11">
        <f>+'[1]Detalle Ejecucion Presupuesto '!L42</f>
        <v>5622924.8700000001</v>
      </c>
      <c r="O12" s="11">
        <f>+'[1]Detalle Ejecucion Presupuesto '!M42</f>
        <v>4876151.37</v>
      </c>
      <c r="P12" s="11">
        <f>+'[1]Detalle Ejecucion Presupuesto '!N42</f>
        <v>7278622.5300000003</v>
      </c>
      <c r="Q12" s="11">
        <f>+'[1]Detalle Ejecucion Presupuesto '!O42</f>
        <v>5052990.0999999996</v>
      </c>
      <c r="R12" s="11">
        <f>+'[1]Detalle Ejecucion Presupuesto '!P42</f>
        <v>1910989.1</v>
      </c>
      <c r="S12" s="11">
        <f>+'[1]Detalle Ejecucion Presupuesto '!Q42</f>
        <v>4742898.82</v>
      </c>
    </row>
    <row r="13" spans="1:20" ht="21.75" customHeight="1" x14ac:dyDescent="0.25">
      <c r="A13" s="10" t="s">
        <v>27</v>
      </c>
      <c r="B13" s="10"/>
      <c r="C13" s="10"/>
      <c r="D13" s="11">
        <v>11000000</v>
      </c>
      <c r="E13" s="11">
        <f>+'[1]Detalle Ejecucion Presupuesto '!D46</f>
        <v>11000000</v>
      </c>
      <c r="F13" s="11">
        <f>+'[1]Detalle Ejecucion Presupuesto '!E46</f>
        <v>18500000</v>
      </c>
      <c r="G13" s="12">
        <f t="shared" si="2"/>
        <v>17636769.540000003</v>
      </c>
      <c r="H13" s="11">
        <f>+'[1]Detalle Ejecucion Presupuesto '!F46</f>
        <v>692179.9</v>
      </c>
      <c r="I13" s="11">
        <f>+'[1]Detalle Ejecucion Presupuesto '!G46</f>
        <v>1663110.1</v>
      </c>
      <c r="J13" s="11">
        <f>+'[1]Detalle Ejecucion Presupuesto '!H46</f>
        <v>1969798.75</v>
      </c>
      <c r="K13" s="11">
        <f>+'[1]Detalle Ejecucion Presupuesto '!I46</f>
        <v>428574.5</v>
      </c>
      <c r="L13" s="11">
        <f>+'[1]Detalle Ejecucion Presupuesto '!J46</f>
        <v>513391.7</v>
      </c>
      <c r="M13" s="11">
        <f>+'[1]Detalle Ejecucion Presupuesto '!K46</f>
        <v>326665.5</v>
      </c>
      <c r="N13" s="11">
        <f>+'[1]Detalle Ejecucion Presupuesto '!L46</f>
        <v>3044115.8</v>
      </c>
      <c r="O13" s="11">
        <f>+'[1]Detalle Ejecucion Presupuesto '!M46</f>
        <v>6495931.21</v>
      </c>
      <c r="P13" s="11">
        <f>+'[1]Detalle Ejecucion Presupuesto '!N46</f>
        <v>1002577.8</v>
      </c>
      <c r="Q13" s="11">
        <f>+'[1]Detalle Ejecucion Presupuesto '!O46</f>
        <v>862474.48</v>
      </c>
      <c r="R13" s="11">
        <f>+'[1]Detalle Ejecucion Presupuesto '!P46</f>
        <v>317852.5</v>
      </c>
      <c r="S13" s="11">
        <f>+'[1]Detalle Ejecucion Presupuesto '!Q46</f>
        <v>320097.3</v>
      </c>
    </row>
    <row r="14" spans="1:20" ht="27" customHeight="1" x14ac:dyDescent="0.25">
      <c r="A14" s="10" t="s">
        <v>28</v>
      </c>
      <c r="B14" s="10"/>
      <c r="C14" s="10"/>
      <c r="D14" s="11">
        <v>6439000</v>
      </c>
      <c r="E14" s="11">
        <f>+'[1]Detalle Ejecucion Presupuesto '!D49</f>
        <v>6189000</v>
      </c>
      <c r="F14" s="11">
        <f>+'[1]Detalle Ejecucion Presupuesto '!E49</f>
        <v>6389000</v>
      </c>
      <c r="G14" s="1">
        <f t="shared" si="2"/>
        <v>4988232.9300000016</v>
      </c>
      <c r="H14" s="11">
        <f>+'[1]Detalle Ejecucion Presupuesto '!F49</f>
        <v>15660</v>
      </c>
      <c r="I14" s="11">
        <f>+'[1]Detalle Ejecucion Presupuesto '!G49</f>
        <v>232669.26</v>
      </c>
      <c r="J14" s="11">
        <f>+'[1]Detalle Ejecucion Presupuesto '!H49</f>
        <v>544539.85</v>
      </c>
      <c r="K14" s="11">
        <f>+'[1]Detalle Ejecucion Presupuesto '!I49</f>
        <v>362761.24</v>
      </c>
      <c r="L14" s="11">
        <f>+'[1]Detalle Ejecucion Presupuesto '!J49</f>
        <v>265717.07</v>
      </c>
      <c r="M14" s="11">
        <f>+'[1]Detalle Ejecucion Presupuesto '!K49</f>
        <v>805213.05</v>
      </c>
      <c r="N14" s="11">
        <f>+'[1]Detalle Ejecucion Presupuesto '!L49</f>
        <v>93703.8</v>
      </c>
      <c r="O14" s="11">
        <f>+'[1]Detalle Ejecucion Presupuesto '!M49</f>
        <v>1195145.51</v>
      </c>
      <c r="P14" s="11">
        <f>+'[1]Detalle Ejecucion Presupuesto '!N49</f>
        <v>650438.49</v>
      </c>
      <c r="Q14" s="11">
        <f>+'[1]Detalle Ejecucion Presupuesto '!O49</f>
        <v>28616.73</v>
      </c>
      <c r="R14" s="11">
        <f>+'[1]Detalle Ejecucion Presupuesto '!P49</f>
        <v>506466.86</v>
      </c>
      <c r="S14" s="11">
        <f>+'[1]Detalle Ejecucion Presupuesto '!Q49</f>
        <v>287301.07</v>
      </c>
    </row>
    <row r="15" spans="1:20" x14ac:dyDescent="0.25">
      <c r="A15" s="10" t="s">
        <v>29</v>
      </c>
      <c r="B15" s="10"/>
      <c r="C15" s="10"/>
      <c r="D15" s="11">
        <v>1180000</v>
      </c>
      <c r="E15" s="11">
        <f>+'[1]Detalle Ejecucion Presupuesto '!D53</f>
        <v>1180000</v>
      </c>
      <c r="F15" s="11">
        <f>+'[1]Detalle Ejecucion Presupuesto '!E53</f>
        <v>2000000</v>
      </c>
      <c r="G15" s="1">
        <f t="shared" si="2"/>
        <v>1747995.35</v>
      </c>
      <c r="H15" s="11">
        <f>+'[1]Detalle Ejecucion Presupuesto '!F53</f>
        <v>3528.2</v>
      </c>
      <c r="I15" s="11">
        <f>+'[1]Detalle Ejecucion Presupuesto '!G53</f>
        <v>68450</v>
      </c>
      <c r="J15" s="11">
        <f>+'[1]Detalle Ejecucion Presupuesto '!H53</f>
        <v>0</v>
      </c>
      <c r="K15" s="11">
        <f>+'[1]Detalle Ejecucion Presupuesto '!I53</f>
        <v>0</v>
      </c>
      <c r="L15" s="11">
        <f>+'[1]Detalle Ejecucion Presupuesto '!J53</f>
        <v>239331.20000000001</v>
      </c>
      <c r="M15" s="11">
        <f>+'[1]Detalle Ejecucion Presupuesto '!K53</f>
        <v>275331.21000000002</v>
      </c>
      <c r="N15" s="11">
        <f>+'[1]Detalle Ejecucion Presupuesto '!L53</f>
        <v>247475.1</v>
      </c>
      <c r="O15" s="11">
        <f>+'[1]Detalle Ejecucion Presupuesto '!M53</f>
        <v>262120.40999999997</v>
      </c>
      <c r="P15" s="11">
        <f>+'[1]Detalle Ejecucion Presupuesto '!N53</f>
        <v>400837.44999999995</v>
      </c>
      <c r="Q15" s="11">
        <f>+'[1]Detalle Ejecucion Presupuesto '!O53</f>
        <v>0</v>
      </c>
      <c r="R15" s="11">
        <f>+'[1]Detalle Ejecucion Presupuesto '!P53</f>
        <v>65914.8</v>
      </c>
      <c r="S15" s="11">
        <f>+'[1]Detalle Ejecucion Presupuesto '!Q53</f>
        <v>185006.98</v>
      </c>
    </row>
    <row r="16" spans="1:20" ht="18.75" customHeight="1" x14ac:dyDescent="0.25">
      <c r="A16" s="10" t="s">
        <v>30</v>
      </c>
      <c r="B16" s="10"/>
      <c r="C16" s="10"/>
      <c r="D16" s="11">
        <v>15830000</v>
      </c>
      <c r="E16" s="11">
        <f>+'[1]Detalle Ejecucion Presupuesto '!D60</f>
        <v>15830000</v>
      </c>
      <c r="F16" s="11">
        <f>+'[1]Detalle Ejecucion Presupuesto '!E60</f>
        <v>18317000</v>
      </c>
      <c r="G16" s="1">
        <f t="shared" si="2"/>
        <v>16211908.870000001</v>
      </c>
      <c r="H16" s="11">
        <f>+'[1]Detalle Ejecucion Presupuesto '!F60</f>
        <v>1263577.96</v>
      </c>
      <c r="I16" s="11">
        <f>+'[1]Detalle Ejecucion Presupuesto '!G60</f>
        <v>1163473.1100000001</v>
      </c>
      <c r="J16" s="11">
        <f>+'[1]Detalle Ejecucion Presupuesto '!H60</f>
        <v>1321844.26</v>
      </c>
      <c r="K16" s="11">
        <f>+'[1]Detalle Ejecucion Presupuesto '!I60</f>
        <v>1322760.07</v>
      </c>
      <c r="L16" s="11">
        <f>+'[1]Detalle Ejecucion Presupuesto '!J60</f>
        <v>1143672.0900000001</v>
      </c>
      <c r="M16" s="11">
        <f>+'[1]Detalle Ejecucion Presupuesto '!K60</f>
        <v>1571129.38</v>
      </c>
      <c r="N16" s="11">
        <f>+'[1]Detalle Ejecucion Presupuesto '!L60</f>
        <v>1325335.78</v>
      </c>
      <c r="O16" s="11">
        <f>+'[1]Detalle Ejecucion Presupuesto '!M60</f>
        <v>1007092.53</v>
      </c>
      <c r="P16" s="11">
        <f>+'[1]Detalle Ejecucion Presupuesto '!N60</f>
        <v>1359856.05</v>
      </c>
      <c r="Q16" s="11">
        <f>+'[1]Detalle Ejecucion Presupuesto '!O60</f>
        <v>1816338.42</v>
      </c>
      <c r="R16" s="11">
        <f>+'[1]Detalle Ejecucion Presupuesto '!P60</f>
        <v>1503308.4899999998</v>
      </c>
      <c r="S16" s="11">
        <f>+'[1]Detalle Ejecucion Presupuesto '!Q60</f>
        <v>1413520.73</v>
      </c>
    </row>
    <row r="17" spans="1:22" ht="18.75" customHeight="1" x14ac:dyDescent="0.25">
      <c r="A17" s="10" t="s">
        <v>31</v>
      </c>
      <c r="B17" s="10"/>
      <c r="C17" s="10"/>
      <c r="D17" s="11">
        <v>300000</v>
      </c>
      <c r="E17" s="11">
        <f>+'[1]Detalle Ejecucion Presupuesto '!D58</f>
        <v>3000000</v>
      </c>
      <c r="F17" s="11">
        <f>+'[1]Detalle Ejecucion Presupuesto '!E58</f>
        <v>3000000</v>
      </c>
      <c r="G17" s="1">
        <f>SUM(H17:S17)</f>
        <v>852220.8</v>
      </c>
      <c r="H17" s="11">
        <f>+'[1]Detalle Ejecucion Presupuesto '!F58</f>
        <v>0</v>
      </c>
      <c r="I17" s="11">
        <f>+'[1]Detalle Ejecucion Presupuesto '!G58</f>
        <v>0</v>
      </c>
      <c r="J17" s="11">
        <f>+'[1]Detalle Ejecucion Presupuesto '!H58</f>
        <v>0</v>
      </c>
      <c r="K17" s="11">
        <f>+'[1]Detalle Ejecucion Presupuesto '!I58</f>
        <v>0</v>
      </c>
      <c r="L17" s="11">
        <f>+'[1]Detalle Ejecucion Presupuesto '!J58</f>
        <v>0</v>
      </c>
      <c r="M17" s="11">
        <f>+'[1]Detalle Ejecucion Presupuesto '!K58</f>
        <v>0</v>
      </c>
      <c r="N17" s="11">
        <f>+'[1]Detalle Ejecucion Presupuesto '!L58</f>
        <v>0</v>
      </c>
      <c r="O17" s="11">
        <f>+'[1]Detalle Ejecucion Presupuesto '!M58</f>
        <v>0</v>
      </c>
      <c r="P17" s="11">
        <f>+'[1]Detalle Ejecucion Presupuesto '!N58</f>
        <v>0</v>
      </c>
      <c r="Q17" s="11">
        <f>+'[1]Detalle Ejecucion Presupuesto '!O58</f>
        <v>0</v>
      </c>
      <c r="R17" s="11">
        <f>+'[1]Detalle Ejecucion Presupuesto '!P58</f>
        <v>506054.8</v>
      </c>
      <c r="S17" s="11">
        <f>+'[1]Detalle Ejecucion Presupuesto '!Q58</f>
        <v>346166</v>
      </c>
    </row>
    <row r="18" spans="1:22" ht="44.25" customHeight="1" x14ac:dyDescent="0.25">
      <c r="A18" s="10" t="s">
        <v>32</v>
      </c>
      <c r="B18" s="10"/>
      <c r="C18" s="10"/>
      <c r="D18" s="11">
        <v>122673007.13</v>
      </c>
      <c r="E18" s="2">
        <f>+'[1]Detalle Ejecucion Presupuesto '!D64</f>
        <v>113673007.13</v>
      </c>
      <c r="F18" s="2">
        <f>+'[1]Detalle Ejecucion Presupuesto '!E64</f>
        <v>113673007.13</v>
      </c>
      <c r="G18" s="1">
        <f t="shared" si="2"/>
        <v>11661226.32</v>
      </c>
      <c r="H18" s="11">
        <f>+'[1]Detalle Ejecucion Presupuesto '!F64</f>
        <v>25849.99</v>
      </c>
      <c r="I18" s="11">
        <f>+'[1]Detalle Ejecucion Presupuesto '!G64</f>
        <v>1048974.28</v>
      </c>
      <c r="J18" s="11">
        <f>+'[1]Detalle Ejecucion Presupuesto '!H64</f>
        <v>913557.07</v>
      </c>
      <c r="K18" s="11">
        <f>+'[1]Detalle Ejecucion Presupuesto '!I64</f>
        <v>100633.62</v>
      </c>
      <c r="L18" s="11">
        <f>+'[1]Detalle Ejecucion Presupuesto '!J64</f>
        <v>85398.59</v>
      </c>
      <c r="M18" s="11">
        <f>+'[1]Detalle Ejecucion Presupuesto '!K64</f>
        <v>62943.08</v>
      </c>
      <c r="N18" s="11">
        <f>+'[1]Detalle Ejecucion Presupuesto '!L64</f>
        <v>6645414.0499999998</v>
      </c>
      <c r="O18" s="11">
        <f>+'[1]Detalle Ejecucion Presupuesto '!M64</f>
        <v>1219659.51</v>
      </c>
      <c r="P18" s="11">
        <f>+'[1]Detalle Ejecucion Presupuesto '!N64</f>
        <v>408064.58</v>
      </c>
      <c r="Q18" s="11">
        <f>+'[1]Detalle Ejecucion Presupuesto '!O64</f>
        <v>120067.5</v>
      </c>
      <c r="R18" s="11">
        <f>+'[1]Detalle Ejecucion Presupuesto '!P64</f>
        <v>501151.91</v>
      </c>
      <c r="S18" s="11">
        <f>+'[1]Detalle Ejecucion Presupuesto '!Q64</f>
        <v>529512.14</v>
      </c>
    </row>
    <row r="19" spans="1:22" ht="67.5" customHeight="1" x14ac:dyDescent="0.25">
      <c r="A19" s="10" t="s">
        <v>33</v>
      </c>
      <c r="B19" s="10"/>
      <c r="C19" s="10"/>
      <c r="D19" s="11">
        <v>114487300</v>
      </c>
      <c r="E19" s="2">
        <f>+'[1]Detalle Ejecucion Presupuesto '!D74</f>
        <v>145487300</v>
      </c>
      <c r="F19" s="2">
        <f>+'[1]Detalle Ejecucion Presupuesto '!E74</f>
        <v>105732573</v>
      </c>
      <c r="G19" s="1">
        <f t="shared" si="2"/>
        <v>46911096.549999997</v>
      </c>
      <c r="H19" s="11">
        <f>+'[1]Detalle Ejecucion Presupuesto '!F74</f>
        <v>1541824.09</v>
      </c>
      <c r="I19" s="11">
        <f>+'[1]Detalle Ejecucion Presupuesto '!G74</f>
        <v>11086897.960000001</v>
      </c>
      <c r="J19" s="11">
        <f>+'[1]Detalle Ejecucion Presupuesto '!H74</f>
        <v>7537021.9499999993</v>
      </c>
      <c r="K19" s="11">
        <f>+'[1]Detalle Ejecucion Presupuesto '!I74</f>
        <v>-2544636.5499999998</v>
      </c>
      <c r="L19" s="11">
        <f>+'[1]Detalle Ejecucion Presupuesto '!J74</f>
        <v>7482087.9500000002</v>
      </c>
      <c r="M19" s="11">
        <f>+'[1]Detalle Ejecucion Presupuesto '!K74</f>
        <v>838209.2</v>
      </c>
      <c r="N19" s="11">
        <f>+'[1]Detalle Ejecucion Presupuesto '!L74</f>
        <v>4398143.97</v>
      </c>
      <c r="O19" s="11">
        <f>+'[1]Detalle Ejecucion Presupuesto '!M74</f>
        <v>1317455.54</v>
      </c>
      <c r="P19" s="11">
        <f>+'[1]Detalle Ejecucion Presupuesto '!N74</f>
        <v>2138291.83</v>
      </c>
      <c r="Q19" s="11">
        <f>+'[1]Detalle Ejecucion Presupuesto '!O74</f>
        <v>1982443.3900000001</v>
      </c>
      <c r="R19" s="11">
        <f>+'[1]Detalle Ejecucion Presupuesto '!P74</f>
        <v>4768926.2399999993</v>
      </c>
      <c r="S19" s="11">
        <f>+'[1]Detalle Ejecucion Presupuesto '!Q74</f>
        <v>6364430.9800000004</v>
      </c>
    </row>
    <row r="20" spans="1:22" ht="28.5" x14ac:dyDescent="0.25">
      <c r="A20" s="10" t="s">
        <v>34</v>
      </c>
      <c r="B20" s="10"/>
      <c r="C20" s="10"/>
      <c r="D20" s="11">
        <v>32209400</v>
      </c>
      <c r="E20" s="2">
        <f>+'[1]Detalle Ejecucion Presupuesto '!D91</f>
        <v>6409400</v>
      </c>
      <c r="F20" s="2">
        <f>+'[1]Detalle Ejecucion Presupuesto '!E91</f>
        <v>6409400</v>
      </c>
      <c r="G20" s="12">
        <f t="shared" si="2"/>
        <v>3323969.7</v>
      </c>
      <c r="H20" s="13">
        <f>+'[1]Detalle Ejecucion Presupuesto '!F91</f>
        <v>0</v>
      </c>
      <c r="I20" s="13">
        <f>+'[1]Detalle Ejecucion Presupuesto '!G91</f>
        <v>59639</v>
      </c>
      <c r="J20" s="13">
        <f>+'[1]Detalle Ejecucion Presupuesto '!H91</f>
        <v>446770</v>
      </c>
      <c r="K20" s="13">
        <f>+'[1]Detalle Ejecucion Presupuesto '!I91</f>
        <v>75305.090000000011</v>
      </c>
      <c r="L20" s="13">
        <f>+'[1]Detalle Ejecucion Presupuesto '!J91</f>
        <v>801112.21</v>
      </c>
      <c r="M20" s="13">
        <f>+'[1]Detalle Ejecucion Presupuesto '!K91</f>
        <v>633128.26</v>
      </c>
      <c r="N20" s="13">
        <f>+'[1]Detalle Ejecucion Presupuesto '!L91</f>
        <v>25782.07</v>
      </c>
      <c r="O20" s="13">
        <f>+'[1]Detalle Ejecucion Presupuesto '!M91</f>
        <v>202106.62</v>
      </c>
      <c r="P20" s="13">
        <f>+'[1]Detalle Ejecucion Presupuesto '!N91</f>
        <v>313483.96000000002</v>
      </c>
      <c r="Q20" s="13">
        <f>+'[1]Detalle Ejecucion Presupuesto '!O91</f>
        <v>141600</v>
      </c>
      <c r="R20" s="13">
        <f>+'[1]Detalle Ejecucion Presupuesto '!P91</f>
        <v>146208.04</v>
      </c>
      <c r="S20" s="13">
        <f>+'[1]Detalle Ejecucion Presupuesto '!Q91</f>
        <v>478834.45</v>
      </c>
    </row>
    <row r="21" spans="1:22" ht="15" x14ac:dyDescent="0.25">
      <c r="A21" s="6" t="s">
        <v>35</v>
      </c>
      <c r="B21" s="6"/>
      <c r="C21" s="6"/>
      <c r="D21" s="7">
        <f>SUM(D22:D30)</f>
        <v>36754499.5</v>
      </c>
      <c r="E21" s="7">
        <f>SUM(E22:E30)</f>
        <v>35904499.5</v>
      </c>
      <c r="F21" s="7">
        <f>SUM(F22:F30)</f>
        <v>50980620</v>
      </c>
      <c r="G21" s="8">
        <f>SUM(H21:S21)</f>
        <v>29924966.579999998</v>
      </c>
      <c r="H21" s="9">
        <f>SUM(H22:H30)</f>
        <v>1164716.71</v>
      </c>
      <c r="I21" s="9">
        <f t="shared" ref="I21:S21" si="4">SUM(I22:I30)</f>
        <v>2547048.7999999998</v>
      </c>
      <c r="J21" s="9">
        <f t="shared" si="4"/>
        <v>526917.5199999999</v>
      </c>
      <c r="K21" s="9">
        <f t="shared" si="4"/>
        <v>7134011.9000000004</v>
      </c>
      <c r="L21" s="9">
        <f t="shared" si="4"/>
        <v>1698069.0099999998</v>
      </c>
      <c r="M21" s="9">
        <f t="shared" si="4"/>
        <v>1780810.1</v>
      </c>
      <c r="N21" s="9">
        <f t="shared" si="4"/>
        <v>2548036.23</v>
      </c>
      <c r="O21" s="9">
        <f t="shared" si="4"/>
        <v>1402331.47</v>
      </c>
      <c r="P21" s="9">
        <f t="shared" si="4"/>
        <v>897719.63</v>
      </c>
      <c r="Q21" s="9">
        <f t="shared" si="4"/>
        <v>6867732.3900000006</v>
      </c>
      <c r="R21" s="9">
        <f t="shared" si="4"/>
        <v>1117704.1599999999</v>
      </c>
      <c r="S21" s="9">
        <f t="shared" si="4"/>
        <v>2239868.66</v>
      </c>
      <c r="T21" s="9"/>
      <c r="U21" s="9"/>
      <c r="V21" s="9"/>
    </row>
    <row r="22" spans="1:22" ht="28.5" x14ac:dyDescent="0.25">
      <c r="A22" s="10" t="s">
        <v>36</v>
      </c>
      <c r="B22" s="10"/>
      <c r="C22" s="10"/>
      <c r="D22" s="11">
        <v>3925000</v>
      </c>
      <c r="E22" s="2">
        <f>+'[1]Detalle Ejecucion Presupuesto '!D96</f>
        <v>2925000</v>
      </c>
      <c r="F22" s="2">
        <f>+'[1]Detalle Ejecucion Presupuesto '!E96</f>
        <v>3248122</v>
      </c>
      <c r="G22" s="1">
        <f t="shared" si="2"/>
        <v>2554841.2400000002</v>
      </c>
      <c r="H22" s="11">
        <f>+'[1]Detalle Ejecucion Presupuesto '!F96</f>
        <v>309949.59000000003</v>
      </c>
      <c r="I22" s="11">
        <f>+'[1]Detalle Ejecucion Presupuesto '!G96</f>
        <v>248516.68</v>
      </c>
      <c r="J22" s="11">
        <f>+'[1]Detalle Ejecucion Presupuesto '!H96</f>
        <v>121878.32</v>
      </c>
      <c r="K22" s="11">
        <f>+'[1]Detalle Ejecucion Presupuesto '!I96</f>
        <v>163556.9</v>
      </c>
      <c r="L22" s="11">
        <f>+'[1]Detalle Ejecucion Presupuesto '!J96</f>
        <v>136427.51999999999</v>
      </c>
      <c r="M22" s="11">
        <f>+'[1]Detalle Ejecucion Presupuesto '!K96</f>
        <v>130225.85</v>
      </c>
      <c r="N22" s="11">
        <f>+'[1]Detalle Ejecucion Presupuesto '!L96</f>
        <v>327616.25</v>
      </c>
      <c r="O22" s="11">
        <f>+'[1]Detalle Ejecucion Presupuesto '!M96</f>
        <v>74700.929999999993</v>
      </c>
      <c r="P22" s="11">
        <f>+'[1]Detalle Ejecucion Presupuesto '!N96</f>
        <v>58283.009999999995</v>
      </c>
      <c r="Q22" s="11">
        <f>+'[1]Detalle Ejecucion Presupuesto '!O96</f>
        <v>332043.12</v>
      </c>
      <c r="R22" s="11">
        <f>+'[1]Detalle Ejecucion Presupuesto '!P96</f>
        <v>142673.29999999999</v>
      </c>
      <c r="S22" s="11">
        <f>+'[1]Detalle Ejecucion Presupuesto '!Q96</f>
        <v>508969.77</v>
      </c>
    </row>
    <row r="23" spans="1:22" x14ac:dyDescent="0.25">
      <c r="A23" s="10" t="s">
        <v>37</v>
      </c>
      <c r="B23" s="10"/>
      <c r="C23" s="10"/>
      <c r="D23" s="11">
        <v>5707724</v>
      </c>
      <c r="E23" s="2">
        <f>+'[1]Detalle Ejecucion Presupuesto '!D101</f>
        <v>5707724</v>
      </c>
      <c r="F23" s="2">
        <f>+'[1]Detalle Ejecucion Presupuesto '!E101</f>
        <v>6735724</v>
      </c>
      <c r="G23" s="1">
        <f t="shared" si="2"/>
        <v>1475059.3199999998</v>
      </c>
      <c r="H23" s="11">
        <f>+'[1]Detalle Ejecucion Presupuesto '!F101</f>
        <v>1335</v>
      </c>
      <c r="I23" s="11">
        <f>+'[1]Detalle Ejecucion Presupuesto '!G101</f>
        <v>0</v>
      </c>
      <c r="J23" s="11">
        <f>+'[1]Detalle Ejecucion Presupuesto '!H101</f>
        <v>8319</v>
      </c>
      <c r="K23" s="11">
        <f>+'[1]Detalle Ejecucion Presupuesto '!I101</f>
        <v>201410.08</v>
      </c>
      <c r="L23" s="11">
        <f>+'[1]Detalle Ejecucion Presupuesto '!J101</f>
        <v>68086</v>
      </c>
      <c r="M23" s="11">
        <f>+'[1]Detalle Ejecucion Presupuesto '!K101</f>
        <v>129800</v>
      </c>
      <c r="N23" s="11">
        <f>+'[1]Detalle Ejecucion Presupuesto '!L101</f>
        <v>529081</v>
      </c>
      <c r="O23" s="11">
        <f>+'[1]Detalle Ejecucion Presupuesto '!M101</f>
        <v>155760</v>
      </c>
      <c r="P23" s="11">
        <f>+'[1]Detalle Ejecucion Presupuesto '!N101</f>
        <v>0</v>
      </c>
      <c r="Q23" s="11">
        <f>+'[1]Detalle Ejecucion Presupuesto '!O101</f>
        <v>74552.399999999994</v>
      </c>
      <c r="R23" s="11">
        <f>+'[1]Detalle Ejecucion Presupuesto '!P101</f>
        <v>24329.95</v>
      </c>
      <c r="S23" s="11">
        <f>+'[1]Detalle Ejecucion Presupuesto '!Q101</f>
        <v>282385.89</v>
      </c>
    </row>
    <row r="24" spans="1:22" ht="28.5" x14ac:dyDescent="0.25">
      <c r="A24" s="10" t="s">
        <v>38</v>
      </c>
      <c r="B24" s="10"/>
      <c r="C24" s="10"/>
      <c r="D24" s="11">
        <v>2846000</v>
      </c>
      <c r="E24" s="2">
        <f>+'[1]Detalle Ejecucion Presupuesto '!D106</f>
        <v>2846000</v>
      </c>
      <c r="F24" s="2">
        <f>+'[1]Detalle Ejecucion Presupuesto '!E106</f>
        <v>3371000</v>
      </c>
      <c r="G24" s="1">
        <f t="shared" si="2"/>
        <v>1467702.6</v>
      </c>
      <c r="H24" s="11">
        <f>+'[1]Detalle Ejecucion Presupuesto '!F106</f>
        <v>18447.63</v>
      </c>
      <c r="I24" s="11">
        <f>+'[1]Detalle Ejecucion Presupuesto '!G106</f>
        <v>1308265.3</v>
      </c>
      <c r="J24" s="11">
        <f>+'[1]Detalle Ejecucion Presupuesto '!H106</f>
        <v>-792937.45000000007</v>
      </c>
      <c r="K24" s="11">
        <f>+'[1]Detalle Ejecucion Presupuesto '!I106</f>
        <v>58407.880000000005</v>
      </c>
      <c r="L24" s="11">
        <f>+'[1]Detalle Ejecucion Presupuesto '!J106</f>
        <v>164455.56</v>
      </c>
      <c r="M24" s="11">
        <f>+'[1]Detalle Ejecucion Presupuesto '!K106</f>
        <v>75814.55</v>
      </c>
      <c r="N24" s="11">
        <f>+'[1]Detalle Ejecucion Presupuesto '!L106</f>
        <v>110388.05</v>
      </c>
      <c r="O24" s="11">
        <f>+'[1]Detalle Ejecucion Presupuesto '!M106</f>
        <v>87467.42</v>
      </c>
      <c r="P24" s="11">
        <f>+'[1]Detalle Ejecucion Presupuesto '!N106</f>
        <v>67165.600000000006</v>
      </c>
      <c r="Q24" s="11">
        <f>+'[1]Detalle Ejecucion Presupuesto '!O106</f>
        <v>303259.44999999995</v>
      </c>
      <c r="R24" s="11">
        <f>+'[1]Detalle Ejecucion Presupuesto '!P106</f>
        <v>41527.81</v>
      </c>
      <c r="S24" s="11">
        <f>+'[1]Detalle Ejecucion Presupuesto '!Q106</f>
        <v>25440.799999999999</v>
      </c>
    </row>
    <row r="25" spans="1:22" x14ac:dyDescent="0.25">
      <c r="A25" s="10" t="s">
        <v>39</v>
      </c>
      <c r="B25" s="10"/>
      <c r="C25" s="10"/>
      <c r="D25" s="11">
        <v>50000</v>
      </c>
      <c r="E25" s="2">
        <f>+'[1]Detalle Ejecucion Presupuesto '!D111</f>
        <v>50000</v>
      </c>
      <c r="F25" s="2">
        <f>+'[1]Detalle Ejecucion Presupuesto '!E111</f>
        <v>50000</v>
      </c>
      <c r="G25" s="12">
        <f t="shared" si="2"/>
        <v>360</v>
      </c>
      <c r="H25" s="11">
        <f>+'[1]Detalle Ejecucion Presupuesto '!F111</f>
        <v>0</v>
      </c>
      <c r="I25" s="11">
        <f>+'[1]Detalle Ejecucion Presupuesto '!G111</f>
        <v>0</v>
      </c>
      <c r="J25" s="11">
        <f>+'[1]Detalle Ejecucion Presupuesto '!H111</f>
        <v>0</v>
      </c>
      <c r="K25" s="11">
        <f>+'[1]Detalle Ejecucion Presupuesto '!I111</f>
        <v>0</v>
      </c>
      <c r="L25" s="11">
        <f>+'[1]Detalle Ejecucion Presupuesto '!J111</f>
        <v>0</v>
      </c>
      <c r="M25" s="11">
        <f>+'[1]Detalle Ejecucion Presupuesto '!K111</f>
        <v>0</v>
      </c>
      <c r="N25" s="11">
        <f>+'[1]Detalle Ejecucion Presupuesto '!L111</f>
        <v>0</v>
      </c>
      <c r="O25" s="11">
        <f>+'[1]Detalle Ejecucion Presupuesto '!M111</f>
        <v>0</v>
      </c>
      <c r="P25" s="11">
        <f>+'[1]Detalle Ejecucion Presupuesto '!N111</f>
        <v>0</v>
      </c>
      <c r="Q25" s="11">
        <f>+'[1]Detalle Ejecucion Presupuesto '!O111</f>
        <v>360</v>
      </c>
      <c r="R25" s="11">
        <f>+'[1]Detalle Ejecucion Presupuesto '!P111</f>
        <v>0</v>
      </c>
      <c r="S25" s="11">
        <f>+'[1]Detalle Ejecucion Presupuesto '!Q111</f>
        <v>0</v>
      </c>
    </row>
    <row r="26" spans="1:22" ht="28.5" x14ac:dyDescent="0.25">
      <c r="A26" s="10" t="s">
        <v>40</v>
      </c>
      <c r="B26" s="10"/>
      <c r="C26" s="10"/>
      <c r="D26" s="11">
        <v>645959.36</v>
      </c>
      <c r="E26" s="2">
        <f>+'[1]Detalle Ejecucion Presupuesto '!D113</f>
        <v>645959.36</v>
      </c>
      <c r="F26" s="2">
        <f>+'[1]Detalle Ejecucion Presupuesto '!E113</f>
        <v>3645959</v>
      </c>
      <c r="G26" s="1">
        <f t="shared" si="2"/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22" ht="28.5" x14ac:dyDescent="0.25">
      <c r="A27" s="10" t="s">
        <v>41</v>
      </c>
      <c r="B27" s="10"/>
      <c r="C27" s="10"/>
      <c r="D27" s="11">
        <v>1453815.4</v>
      </c>
      <c r="E27" s="2">
        <f>+'[1]Detalle Ejecucion Presupuesto '!D117</f>
        <v>1453815.4</v>
      </c>
      <c r="F27" s="2">
        <f>+'[1]Detalle Ejecucion Presupuesto '!E117</f>
        <v>1653815</v>
      </c>
      <c r="G27" s="1">
        <f t="shared" si="2"/>
        <v>634890.79000000015</v>
      </c>
      <c r="H27" s="11">
        <f>+'[1]Detalle Ejecucion Presupuesto '!F117</f>
        <v>1736.01</v>
      </c>
      <c r="I27" s="11">
        <f>+'[1]Detalle Ejecucion Presupuesto '!G117</f>
        <v>15142.47</v>
      </c>
      <c r="J27" s="11">
        <f>+'[1]Detalle Ejecucion Presupuesto '!H117</f>
        <v>31651.61</v>
      </c>
      <c r="K27" s="11">
        <f>+'[1]Detalle Ejecucion Presupuesto '!I117</f>
        <v>24780</v>
      </c>
      <c r="L27" s="11">
        <f>+'[1]Detalle Ejecucion Presupuesto '!J117</f>
        <v>154561.28</v>
      </c>
      <c r="M27" s="11">
        <f>+'[1]Detalle Ejecucion Presupuesto '!K117</f>
        <v>26946.21</v>
      </c>
      <c r="N27" s="11">
        <f>+'[1]Detalle Ejecucion Presupuesto '!L117</f>
        <v>198725.59</v>
      </c>
      <c r="O27" s="11">
        <f>+'[1]Detalle Ejecucion Presupuesto '!M117</f>
        <v>113384.93999999999</v>
      </c>
      <c r="P27" s="11">
        <f>+'[1]Detalle Ejecucion Presupuesto '!N117</f>
        <v>2274.3000000000002</v>
      </c>
      <c r="Q27" s="11">
        <f>+'[1]Detalle Ejecucion Presupuesto '!O117</f>
        <v>15308.8</v>
      </c>
      <c r="R27" s="11">
        <f>+'[1]Detalle Ejecucion Presupuesto '!P117</f>
        <v>4995.05</v>
      </c>
      <c r="S27" s="11">
        <f>+'[1]Detalle Ejecucion Presupuesto '!Q117</f>
        <v>45384.530000000006</v>
      </c>
    </row>
    <row r="28" spans="1:22" ht="28.5" x14ac:dyDescent="0.25">
      <c r="A28" s="10" t="s">
        <v>42</v>
      </c>
      <c r="B28" s="10"/>
      <c r="C28" s="10"/>
      <c r="D28" s="11">
        <v>13865000</v>
      </c>
      <c r="E28" s="2">
        <f>+'[1]Detalle Ejecucion Presupuesto '!D126</f>
        <v>13665000</v>
      </c>
      <c r="F28" s="2">
        <f>+'[1]Detalle Ejecucion Presupuesto '!E126</f>
        <v>22665000</v>
      </c>
      <c r="G28" s="1">
        <f>SUM(H28:S28)</f>
        <v>19520496.25</v>
      </c>
      <c r="H28" s="11">
        <f>+'[1]Detalle Ejecucion Presupuesto '!F126</f>
        <v>671975</v>
      </c>
      <c r="I28" s="11">
        <f>+'[1]Detalle Ejecucion Presupuesto '!G126</f>
        <v>726063.01</v>
      </c>
      <c r="J28" s="11">
        <f>+'[1]Detalle Ejecucion Presupuesto '!H126</f>
        <v>684060</v>
      </c>
      <c r="K28" s="11">
        <f>+'[1]Detalle Ejecucion Presupuesto '!I126</f>
        <v>6208248.5999999996</v>
      </c>
      <c r="L28" s="11">
        <f>+'[1]Detalle Ejecucion Presupuesto '!J126</f>
        <v>691160</v>
      </c>
      <c r="M28" s="11">
        <f>+'[1]Detalle Ejecucion Presupuesto '!K126</f>
        <v>686690</v>
      </c>
      <c r="N28" s="11">
        <f>+'[1]Detalle Ejecucion Presupuesto '!L126</f>
        <v>1122192.28</v>
      </c>
      <c r="O28" s="11">
        <f>+'[1]Detalle Ejecucion Presupuesto '!M126</f>
        <v>738982</v>
      </c>
      <c r="P28" s="11">
        <f>+'[1]Detalle Ejecucion Presupuesto '!N126</f>
        <v>685662.58</v>
      </c>
      <c r="Q28" s="11">
        <f>+'[1]Detalle Ejecucion Presupuesto '!O126</f>
        <v>5876790.0200000005</v>
      </c>
      <c r="R28" s="11">
        <f>+'[1]Detalle Ejecucion Presupuesto '!P126</f>
        <v>693023.6</v>
      </c>
      <c r="S28" s="11">
        <f>+'[1]Detalle Ejecucion Presupuesto '!Q126</f>
        <v>735649.16</v>
      </c>
    </row>
    <row r="29" spans="1:22" ht="42.75" x14ac:dyDescent="0.25">
      <c r="A29" s="10" t="s">
        <v>43</v>
      </c>
      <c r="B29" s="10"/>
      <c r="C29" s="10"/>
      <c r="D29" s="11">
        <v>0</v>
      </c>
      <c r="G29" s="1">
        <f t="shared" si="2"/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2" x14ac:dyDescent="0.25">
      <c r="A30" s="10" t="s">
        <v>44</v>
      </c>
      <c r="B30" s="10"/>
      <c r="C30" s="10"/>
      <c r="D30" s="11">
        <v>8261000.7400000002</v>
      </c>
      <c r="E30" s="2">
        <f>+'[1]Detalle Ejecucion Presupuesto '!D135</f>
        <v>8611000.7400000002</v>
      </c>
      <c r="F30" s="2">
        <f>+'[1]Detalle Ejecucion Presupuesto '!E135</f>
        <v>9611000</v>
      </c>
      <c r="G30" s="1">
        <f t="shared" si="2"/>
        <v>4271616.3800000008</v>
      </c>
      <c r="H30" s="11">
        <f>+'[1]Detalle Ejecucion Presupuesto '!F135</f>
        <v>161273.48000000001</v>
      </c>
      <c r="I30" s="11">
        <f>+'[1]Detalle Ejecucion Presupuesto '!G135</f>
        <v>249061.34</v>
      </c>
      <c r="J30" s="11">
        <f>+'[1]Detalle Ejecucion Presupuesto '!H135</f>
        <v>473946.04000000004</v>
      </c>
      <c r="K30" s="11">
        <f>+'[1]Detalle Ejecucion Presupuesto '!I135</f>
        <v>477608.44</v>
      </c>
      <c r="L30" s="11">
        <f>+'[1]Detalle Ejecucion Presupuesto '!J135</f>
        <v>483378.65</v>
      </c>
      <c r="M30" s="11">
        <f>+'[1]Detalle Ejecucion Presupuesto '!K135</f>
        <v>731333.49</v>
      </c>
      <c r="N30" s="11">
        <f>+'[1]Detalle Ejecucion Presupuesto '!L135</f>
        <v>260033.06</v>
      </c>
      <c r="O30" s="11">
        <f>+'[1]Detalle Ejecucion Presupuesto '!M135</f>
        <v>232036.18000000002</v>
      </c>
      <c r="P30" s="11">
        <f>+'[1]Detalle Ejecucion Presupuesto '!N135</f>
        <v>84334.140000000014</v>
      </c>
      <c r="Q30" s="11">
        <f>+'[1]Detalle Ejecucion Presupuesto '!O135</f>
        <v>265418.59999999998</v>
      </c>
      <c r="R30" s="11">
        <f>+'[1]Detalle Ejecucion Presupuesto '!P135</f>
        <v>211154.45000000004</v>
      </c>
      <c r="S30" s="11">
        <f>+'[1]Detalle Ejecucion Presupuesto '!Q135</f>
        <v>642038.51</v>
      </c>
    </row>
    <row r="31" spans="1:22" ht="15" x14ac:dyDescent="0.25">
      <c r="A31" s="6" t="s">
        <v>45</v>
      </c>
      <c r="B31" s="6"/>
      <c r="C31" s="6"/>
      <c r="D31" s="7">
        <f>SUM(D32:D38)</f>
        <v>21257271</v>
      </c>
      <c r="E31" s="7">
        <f>SUM(E32:E38)</f>
        <v>21257271</v>
      </c>
      <c r="F31" s="7">
        <f>SUM(F32:F38)</f>
        <v>25957271</v>
      </c>
      <c r="G31" s="8">
        <f>SUM(H31:S31)</f>
        <v>21396926.98</v>
      </c>
      <c r="H31" s="9">
        <f>SUM(H32:H38)</f>
        <v>4121856.36</v>
      </c>
      <c r="I31" s="9">
        <f t="shared" ref="I31:S31" si="5">SUM(I32:I38)</f>
        <v>1196856.3599999999</v>
      </c>
      <c r="J31" s="9">
        <f t="shared" si="5"/>
        <v>1730356.56</v>
      </c>
      <c r="K31" s="9">
        <f t="shared" si="5"/>
        <v>1226856.56</v>
      </c>
      <c r="L31" s="9">
        <f t="shared" si="5"/>
        <v>2316356.56</v>
      </c>
      <c r="M31" s="9">
        <f t="shared" si="5"/>
        <v>1536000</v>
      </c>
      <c r="N31" s="9">
        <f t="shared" si="5"/>
        <v>2018734.94</v>
      </c>
      <c r="O31" s="9">
        <f t="shared" si="5"/>
        <v>1589867.4100000001</v>
      </c>
      <c r="P31" s="9">
        <f t="shared" si="5"/>
        <v>966867.41</v>
      </c>
      <c r="Q31" s="9">
        <f t="shared" si="5"/>
        <v>1918867.4100000001</v>
      </c>
      <c r="R31" s="9">
        <f t="shared" si="5"/>
        <v>1685440</v>
      </c>
      <c r="S31" s="9">
        <f t="shared" si="5"/>
        <v>1088867.4100000001</v>
      </c>
    </row>
    <row r="32" spans="1:22" ht="28.5" x14ac:dyDescent="0.25">
      <c r="A32" s="10" t="s">
        <v>46</v>
      </c>
      <c r="B32" s="10"/>
      <c r="C32" s="10"/>
      <c r="D32" s="11">
        <v>20982271</v>
      </c>
      <c r="E32" s="2">
        <f>+'[1]Detalle Ejecucion Presupuesto '!D149</f>
        <v>20982271</v>
      </c>
      <c r="F32" s="2">
        <f>+'[1]Detalle Ejecucion Presupuesto '!E149</f>
        <v>25682271</v>
      </c>
      <c r="G32" s="1">
        <f t="shared" si="2"/>
        <v>21396926.98</v>
      </c>
      <c r="H32" s="11">
        <f>+'[1]Detalle Ejecucion Presupuesto '!F149</f>
        <v>4121856.36</v>
      </c>
      <c r="I32" s="11">
        <f>+'[1]Detalle Ejecucion Presupuesto '!G149</f>
        <v>1196856.3599999999</v>
      </c>
      <c r="J32" s="11">
        <f>+'[1]Detalle Ejecucion Presupuesto '!H149</f>
        <v>1730356.56</v>
      </c>
      <c r="K32" s="11">
        <f>+'[1]Detalle Ejecucion Presupuesto '!I149</f>
        <v>1226856.56</v>
      </c>
      <c r="L32" s="11">
        <f>+'[1]Detalle Ejecucion Presupuesto '!J149</f>
        <v>2316356.56</v>
      </c>
      <c r="M32" s="11">
        <f>+'[1]Detalle Ejecucion Presupuesto '!K149</f>
        <v>1536000</v>
      </c>
      <c r="N32" s="11">
        <f>+'[1]Detalle Ejecucion Presupuesto '!L149</f>
        <v>2018734.94</v>
      </c>
      <c r="O32" s="11">
        <f>+'[1]Detalle Ejecucion Presupuesto '!M149</f>
        <v>1589867.4100000001</v>
      </c>
      <c r="P32" s="11">
        <f>+'[1]Detalle Ejecucion Presupuesto '!N149</f>
        <v>966867.41</v>
      </c>
      <c r="Q32" s="11">
        <f>+'[1]Detalle Ejecucion Presupuesto '!O149</f>
        <v>1918867.4100000001</v>
      </c>
      <c r="R32" s="11">
        <f>+'[1]Detalle Ejecucion Presupuesto '!P149</f>
        <v>1685440</v>
      </c>
      <c r="S32" s="11">
        <f>+'[1]Detalle Ejecucion Presupuesto '!Q149</f>
        <v>1088867.4100000001</v>
      </c>
    </row>
    <row r="33" spans="1:19" ht="28.5" x14ac:dyDescent="0.25">
      <c r="A33" s="10" t="s">
        <v>47</v>
      </c>
      <c r="B33" s="10"/>
      <c r="C33" s="10"/>
      <c r="D33" s="11"/>
      <c r="G33" s="1">
        <f t="shared" si="2"/>
        <v>0</v>
      </c>
      <c r="H33" s="11">
        <f>+'[1]Detalle Ejecucion Presupuesto '!F154</f>
        <v>0</v>
      </c>
      <c r="I33" s="11">
        <f>+'[1]Detalle Ejecucion Presupuesto '!G154</f>
        <v>0</v>
      </c>
      <c r="J33" s="11">
        <f>+'[1]Detalle Ejecucion Presupuesto '!H154</f>
        <v>0</v>
      </c>
      <c r="K33" s="11">
        <f>+'[1]Detalle Ejecucion Presupuesto '!I154</f>
        <v>0</v>
      </c>
      <c r="L33" s="11">
        <f>+'[1]Detalle Ejecucion Presupuesto '!J154</f>
        <v>0</v>
      </c>
      <c r="M33" s="11">
        <f>+'[1]Detalle Ejecucion Presupuesto '!K154</f>
        <v>0</v>
      </c>
      <c r="N33" s="11">
        <f>+'[1]Detalle Ejecucion Presupuesto '!L154</f>
        <v>0</v>
      </c>
      <c r="O33" s="11">
        <f>+'[1]Detalle Ejecucion Presupuesto '!M154</f>
        <v>0</v>
      </c>
      <c r="P33" s="11">
        <f>+'[1]Detalle Ejecucion Presupuesto '!N154</f>
        <v>0</v>
      </c>
      <c r="Q33" s="11">
        <f>+'[1]Detalle Ejecucion Presupuesto '!O154</f>
        <v>0</v>
      </c>
      <c r="R33" s="11">
        <f>+'[1]Detalle Ejecucion Presupuesto '!P154</f>
        <v>0</v>
      </c>
      <c r="S33" s="11">
        <f>+'[1]Detalle Ejecucion Presupuesto '!Q154</f>
        <v>0</v>
      </c>
    </row>
    <row r="34" spans="1:19" ht="28.5" x14ac:dyDescent="0.25">
      <c r="A34" s="10" t="s">
        <v>48</v>
      </c>
      <c r="B34" s="10"/>
      <c r="C34" s="10"/>
      <c r="D34" s="11"/>
      <c r="G34" s="1">
        <f t="shared" si="2"/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28.5" x14ac:dyDescent="0.25">
      <c r="A35" s="10" t="s">
        <v>49</v>
      </c>
      <c r="B35" s="10"/>
      <c r="C35" s="10"/>
      <c r="D35" s="11"/>
      <c r="G35" s="1">
        <f t="shared" si="2"/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28.5" x14ac:dyDescent="0.25">
      <c r="A36" s="10" t="s">
        <v>50</v>
      </c>
      <c r="B36" s="10"/>
      <c r="C36" s="10"/>
      <c r="D36" s="11"/>
      <c r="G36" s="1">
        <f t="shared" si="2"/>
        <v>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28.5" x14ac:dyDescent="0.25">
      <c r="A37" s="10" t="s">
        <v>51</v>
      </c>
      <c r="B37" s="10"/>
      <c r="C37" s="10"/>
      <c r="D37" s="11"/>
      <c r="G37" s="1">
        <f t="shared" si="2"/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28.5" x14ac:dyDescent="0.25">
      <c r="A38" s="10" t="s">
        <v>52</v>
      </c>
      <c r="B38" s="10"/>
      <c r="C38" s="10"/>
      <c r="D38" s="11">
        <v>275000</v>
      </c>
      <c r="E38" s="2">
        <f>+'[1]Detalle Ejecucion Presupuesto '!D154</f>
        <v>275000</v>
      </c>
      <c r="F38" s="2">
        <f>+'[1]Detalle Ejecucion Presupuesto '!E154</f>
        <v>275000</v>
      </c>
      <c r="G38" s="1">
        <f t="shared" si="2"/>
        <v>0</v>
      </c>
      <c r="H38" s="11">
        <f>+'[1]Detalle Ejecucion Presupuesto '!F155</f>
        <v>0</v>
      </c>
      <c r="I38" s="11">
        <f>+'[1]Detalle Ejecucion Presupuesto '!G155</f>
        <v>0</v>
      </c>
      <c r="J38" s="11">
        <f>+'[1]Detalle Ejecucion Presupuesto '!H155</f>
        <v>0</v>
      </c>
      <c r="K38" s="11">
        <f>+'[1]Detalle Ejecucion Presupuesto '!I155</f>
        <v>0</v>
      </c>
      <c r="L38" s="11">
        <f>+'[1]Detalle Ejecucion Presupuesto '!J155</f>
        <v>0</v>
      </c>
      <c r="M38" s="11">
        <f>+'[1]Detalle Ejecucion Presupuesto '!K155</f>
        <v>0</v>
      </c>
      <c r="N38" s="11">
        <f>+'[1]Detalle Ejecucion Presupuesto '!L155</f>
        <v>0</v>
      </c>
      <c r="O38" s="11">
        <f>+'[1]Detalle Ejecucion Presupuesto '!M155</f>
        <v>0</v>
      </c>
      <c r="P38" s="11">
        <f>+'[1]Detalle Ejecucion Presupuesto '!N155</f>
        <v>0</v>
      </c>
      <c r="Q38" s="11">
        <f>+'[1]Detalle Ejecucion Presupuesto '!O155</f>
        <v>0</v>
      </c>
      <c r="R38" s="11">
        <f>+'[1]Detalle Ejecucion Presupuesto '!P155</f>
        <v>0</v>
      </c>
      <c r="S38" s="11">
        <f>+'[1]Detalle Ejecucion Presupuesto '!Q155</f>
        <v>0</v>
      </c>
    </row>
    <row r="39" spans="1:19" ht="15" x14ac:dyDescent="0.25">
      <c r="A39" s="6" t="s">
        <v>53</v>
      </c>
      <c r="B39" s="6"/>
      <c r="C39" s="6"/>
      <c r="D39" s="9">
        <v>0</v>
      </c>
      <c r="E39" s="7">
        <f>+'[1]Detalle Ejecucion Presupuesto '!D156</f>
        <v>10000000</v>
      </c>
      <c r="F39" s="7">
        <f>+'[1]Detalle Ejecucion Presupuesto '!E156</f>
        <v>15000000</v>
      </c>
      <c r="G39" s="8">
        <f>SUM(H39:S39)</f>
        <v>15000000</v>
      </c>
      <c r="H39" s="11">
        <f>+'[1]Detalle Ejecucion Presupuesto '!F156</f>
        <v>0</v>
      </c>
      <c r="I39" s="11">
        <f>+'[1]Detalle Ejecucion Presupuesto '!G156</f>
        <v>0</v>
      </c>
      <c r="J39" s="11">
        <f>+'[1]Detalle Ejecucion Presupuesto '!H156</f>
        <v>0</v>
      </c>
      <c r="K39" s="11">
        <f>+'[1]Detalle Ejecucion Presupuesto '!I156</f>
        <v>0</v>
      </c>
      <c r="L39" s="9">
        <f>+'[1]Detalle Ejecucion Presupuesto '!J156</f>
        <v>10000000</v>
      </c>
      <c r="M39" s="11">
        <f>+'[1]Detalle Ejecucion Presupuesto '!K156</f>
        <v>0</v>
      </c>
      <c r="N39" s="11">
        <f>+'[1]Detalle Ejecucion Presupuesto '!L156</f>
        <v>0</v>
      </c>
      <c r="O39" s="11">
        <f>+'[1]Detalle Ejecucion Presupuesto '!M156</f>
        <v>0</v>
      </c>
      <c r="P39" s="11">
        <f>+'[1]Detalle Ejecucion Presupuesto '!N156</f>
        <v>0</v>
      </c>
      <c r="Q39" s="11">
        <f>+'[1]Detalle Ejecucion Presupuesto '!O156</f>
        <v>0</v>
      </c>
      <c r="R39" s="11">
        <f>+'[1]Detalle Ejecucion Presupuesto '!P156</f>
        <v>0</v>
      </c>
      <c r="S39" s="9">
        <f>+'[1]Detalle Ejecucion Presupuesto '!Q156</f>
        <v>5000000</v>
      </c>
    </row>
    <row r="40" spans="1:19" ht="28.5" x14ac:dyDescent="0.25">
      <c r="A40" s="10" t="s">
        <v>54</v>
      </c>
      <c r="B40" s="10"/>
      <c r="C40" s="10"/>
      <c r="D40" s="11"/>
      <c r="G40" s="1">
        <f t="shared" si="2"/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28.5" x14ac:dyDescent="0.25">
      <c r="A41" s="10" t="s">
        <v>55</v>
      </c>
      <c r="B41" s="10"/>
      <c r="C41" s="10"/>
      <c r="D41" s="11">
        <v>0</v>
      </c>
      <c r="E41" s="2">
        <v>0</v>
      </c>
      <c r="F41" s="2">
        <v>0</v>
      </c>
      <c r="G41" s="1">
        <f t="shared" si="2"/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28.5" x14ac:dyDescent="0.25">
      <c r="A42" s="10" t="s">
        <v>56</v>
      </c>
      <c r="B42" s="10"/>
      <c r="C42" s="10"/>
      <c r="D42" s="11"/>
      <c r="G42" s="1">
        <f t="shared" si="2"/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28.5" x14ac:dyDescent="0.25">
      <c r="A43" s="10" t="s">
        <v>57</v>
      </c>
      <c r="B43" s="10"/>
      <c r="C43" s="10"/>
      <c r="D43" s="11"/>
      <c r="G43" s="1">
        <f t="shared" si="2"/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28.5" x14ac:dyDescent="0.25">
      <c r="A44" s="10" t="s">
        <v>58</v>
      </c>
      <c r="B44" s="10"/>
      <c r="C44" s="10"/>
      <c r="D44" s="11"/>
      <c r="G44" s="1">
        <f t="shared" si="2"/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28.5" x14ac:dyDescent="0.25">
      <c r="A45" s="10" t="s">
        <v>59</v>
      </c>
      <c r="B45" s="10"/>
      <c r="C45" s="10"/>
      <c r="D45" s="11"/>
      <c r="G45" s="1">
        <f t="shared" si="2"/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28.5" x14ac:dyDescent="0.25">
      <c r="A46" s="10" t="s">
        <v>60</v>
      </c>
      <c r="B46" s="10"/>
      <c r="C46" s="10"/>
      <c r="D46" s="11"/>
      <c r="E46" s="2">
        <f>+'[1]Detalle Ejecucion Presupuesto '!D157</f>
        <v>10000000</v>
      </c>
      <c r="F46" s="2">
        <f>+'[1]Detalle Ejecucion Presupuesto '!E157</f>
        <v>15000000</v>
      </c>
      <c r="G46" s="8">
        <f>SUM(H46:S46)</f>
        <v>15000000</v>
      </c>
      <c r="H46" s="11">
        <f>+'[1]Detalle Ejecucion Presupuesto '!F157</f>
        <v>0</v>
      </c>
      <c r="I46" s="11">
        <f>+'[1]Detalle Ejecucion Presupuesto '!G157</f>
        <v>0</v>
      </c>
      <c r="J46" s="11">
        <f>+'[1]Detalle Ejecucion Presupuesto '!H157</f>
        <v>0</v>
      </c>
      <c r="K46" s="11">
        <f>+'[1]Detalle Ejecucion Presupuesto '!I157</f>
        <v>0</v>
      </c>
      <c r="L46" s="11">
        <f>+'[1]Detalle Ejecucion Presupuesto '!J157</f>
        <v>10000000</v>
      </c>
      <c r="M46" s="11">
        <f>+'[1]Detalle Ejecucion Presupuesto '!K157</f>
        <v>0</v>
      </c>
      <c r="N46" s="11">
        <f>+'[1]Detalle Ejecucion Presupuesto '!L157</f>
        <v>0</v>
      </c>
      <c r="O46" s="11">
        <f>+'[1]Detalle Ejecucion Presupuesto '!M157</f>
        <v>0</v>
      </c>
      <c r="P46" s="11">
        <f>+'[1]Detalle Ejecucion Presupuesto '!N157</f>
        <v>0</v>
      </c>
      <c r="Q46" s="11">
        <f>+'[1]Detalle Ejecucion Presupuesto '!O157</f>
        <v>0</v>
      </c>
      <c r="R46" s="11">
        <f>+'[1]Detalle Ejecucion Presupuesto '!P157</f>
        <v>0</v>
      </c>
      <c r="S46" s="11">
        <f>+'[1]Detalle Ejecucion Presupuesto '!Q157</f>
        <v>5000000</v>
      </c>
    </row>
    <row r="47" spans="1:19" ht="30" x14ac:dyDescent="0.25">
      <c r="A47" s="6" t="s">
        <v>61</v>
      </c>
      <c r="B47" s="6"/>
      <c r="C47" s="6"/>
      <c r="D47" s="7">
        <f>SUM(D48:D56)</f>
        <v>499346537.22000003</v>
      </c>
      <c r="E47" s="7">
        <f>SUM(E48:E56)</f>
        <v>61959564.409999996</v>
      </c>
      <c r="F47" s="7">
        <f>SUM(F48:F56)</f>
        <v>80238927.430000007</v>
      </c>
      <c r="G47" s="8">
        <f>SUM(H47:S47)</f>
        <v>37453622.669999994</v>
      </c>
      <c r="H47" s="9">
        <f>SUM(H48:H56)</f>
        <v>32538469.75</v>
      </c>
      <c r="I47" s="9">
        <f t="shared" ref="I47:S47" si="6">SUM(I48:I56)</f>
        <v>1414567.19</v>
      </c>
      <c r="J47" s="9">
        <f t="shared" si="6"/>
        <v>-1236188.95</v>
      </c>
      <c r="K47" s="9">
        <f t="shared" si="6"/>
        <v>0</v>
      </c>
      <c r="L47" s="9">
        <f t="shared" si="6"/>
        <v>0</v>
      </c>
      <c r="M47" s="9">
        <f t="shared" si="6"/>
        <v>2655000</v>
      </c>
      <c r="N47" s="9">
        <f t="shared" si="6"/>
        <v>-2655000</v>
      </c>
      <c r="O47" s="9">
        <f t="shared" si="6"/>
        <v>15675.12</v>
      </c>
      <c r="P47" s="9">
        <f t="shared" si="6"/>
        <v>0</v>
      </c>
      <c r="Q47" s="9">
        <f t="shared" si="6"/>
        <v>1554923.56</v>
      </c>
      <c r="R47" s="9">
        <f t="shared" si="6"/>
        <v>0</v>
      </c>
      <c r="S47" s="9">
        <f t="shared" si="6"/>
        <v>3166176</v>
      </c>
    </row>
    <row r="48" spans="1:19" x14ac:dyDescent="0.25">
      <c r="A48" s="10" t="s">
        <v>62</v>
      </c>
      <c r="B48" s="10"/>
      <c r="C48" s="10"/>
      <c r="D48" s="11">
        <v>11000792.83</v>
      </c>
      <c r="E48" s="2">
        <f>+'[1]Detalle Ejecucion Presupuesto '!D159</f>
        <v>8000792.8300000001</v>
      </c>
      <c r="F48" s="2">
        <f>+'[1]Detalle Ejecucion Presupuesto '!E159</f>
        <v>7700793</v>
      </c>
      <c r="G48" s="1">
        <f>SUM(H48:S48)</f>
        <v>1574554.24</v>
      </c>
      <c r="H48" s="11">
        <f>+'[1]Detalle Ejecucion Presupuesto '!F159</f>
        <v>0</v>
      </c>
      <c r="I48" s="11">
        <f>+'[1]Detalle Ejecucion Presupuesto '!G159</f>
        <v>178378.23999999999</v>
      </c>
      <c r="J48" s="11">
        <f>+'[1]Detalle Ejecucion Presupuesto '!H159</f>
        <v>0</v>
      </c>
      <c r="K48" s="11">
        <f>+'[1]Detalle Ejecucion Presupuesto '!I159</f>
        <v>0</v>
      </c>
      <c r="L48" s="11">
        <f>+'[1]Detalle Ejecucion Presupuesto '!J159</f>
        <v>0</v>
      </c>
      <c r="M48" s="11">
        <f>+'[1]Detalle Ejecucion Presupuesto '!K159</f>
        <v>0</v>
      </c>
      <c r="N48" s="11">
        <f>+'[1]Detalle Ejecucion Presupuesto '!L159</f>
        <v>0</v>
      </c>
      <c r="O48" s="11">
        <f>+'[1]Detalle Ejecucion Presupuesto '!M159</f>
        <v>0</v>
      </c>
      <c r="P48" s="11">
        <f>+'[1]Detalle Ejecucion Presupuesto '!N159</f>
        <v>0</v>
      </c>
      <c r="Q48" s="11">
        <f>+'[1]Detalle Ejecucion Presupuesto '!O159</f>
        <v>0</v>
      </c>
      <c r="R48" s="11">
        <f>+'[1]Detalle Ejecucion Presupuesto '!P159</f>
        <v>0</v>
      </c>
      <c r="S48" s="11">
        <f>+'[1]Detalle Ejecucion Presupuesto '!Q159</f>
        <v>1396176</v>
      </c>
    </row>
    <row r="49" spans="1:19" ht="28.5" x14ac:dyDescent="0.25">
      <c r="A49" s="10" t="s">
        <v>63</v>
      </c>
      <c r="B49" s="10"/>
      <c r="C49" s="10"/>
      <c r="D49" s="11">
        <v>839777.19</v>
      </c>
      <c r="E49" s="2">
        <f>+'[1]Detalle Ejecucion Presupuesto '!D165</f>
        <v>839777.19</v>
      </c>
      <c r="F49" s="2">
        <f>+'[1]Detalle Ejecucion Presupuesto '!E165</f>
        <v>388639.99999999994</v>
      </c>
      <c r="G49" s="1">
        <f t="shared" ref="G49:G67" si="7">SUM(H49:S49)</f>
        <v>0</v>
      </c>
      <c r="H49" s="11">
        <f>+'[1]Detalle Ejecucion Presupuesto '!F165</f>
        <v>0</v>
      </c>
      <c r="I49" s="11">
        <f>+'[1]Detalle Ejecucion Presupuesto '!G165</f>
        <v>0</v>
      </c>
      <c r="J49" s="11">
        <f>+'[1]Detalle Ejecucion Presupuesto '!H165</f>
        <v>0</v>
      </c>
      <c r="K49" s="11">
        <f>+'[1]Detalle Ejecucion Presupuesto '!I165</f>
        <v>0</v>
      </c>
      <c r="L49" s="11">
        <f>+'[1]Detalle Ejecucion Presupuesto '!J165</f>
        <v>0</v>
      </c>
      <c r="M49" s="11">
        <f>+'[1]Detalle Ejecucion Presupuesto '!K165</f>
        <v>0</v>
      </c>
      <c r="N49" s="11">
        <f>+'[1]Detalle Ejecucion Presupuesto '!L165</f>
        <v>0</v>
      </c>
      <c r="O49" s="11">
        <f>+'[1]Detalle Ejecucion Presupuesto '!M165</f>
        <v>0</v>
      </c>
      <c r="P49" s="11">
        <f>+'[1]Detalle Ejecucion Presupuesto '!N165</f>
        <v>0</v>
      </c>
      <c r="Q49" s="11">
        <f>+'[1]Detalle Ejecucion Presupuesto '!O165</f>
        <v>0</v>
      </c>
      <c r="R49" s="11">
        <f>+'[1]Detalle Ejecucion Presupuesto '!P165</f>
        <v>0</v>
      </c>
      <c r="S49" s="11">
        <f>+'[1]Detalle Ejecucion Presupuesto '!Q165</f>
        <v>0</v>
      </c>
    </row>
    <row r="50" spans="1:19" ht="28.5" x14ac:dyDescent="0.25">
      <c r="A50" s="10" t="s">
        <v>64</v>
      </c>
      <c r="B50" s="10"/>
      <c r="C50" s="10"/>
      <c r="D50" s="11">
        <v>0</v>
      </c>
      <c r="E50" s="2">
        <f>+'[1]Detalle Ejecucion Presupuesto '!D168</f>
        <v>0</v>
      </c>
      <c r="F50" s="2">
        <f>+'[1]Detalle Ejecucion Presupuesto '!E168</f>
        <v>0</v>
      </c>
      <c r="G50" s="1">
        <f t="shared" si="7"/>
        <v>0</v>
      </c>
      <c r="H50" s="11">
        <f>+'[1]Detalle Ejecucion Presupuesto '!F168</f>
        <v>0</v>
      </c>
      <c r="I50" s="11">
        <f>+'[1]Detalle Ejecucion Presupuesto '!G168</f>
        <v>0</v>
      </c>
      <c r="J50" s="11">
        <f>+'[1]Detalle Ejecucion Presupuesto '!H168</f>
        <v>0</v>
      </c>
      <c r="K50" s="11">
        <f>+'[1]Detalle Ejecucion Presupuesto '!I168</f>
        <v>0</v>
      </c>
      <c r="L50" s="11">
        <f>+'[1]Detalle Ejecucion Presupuesto '!J168</f>
        <v>0</v>
      </c>
      <c r="M50" s="11">
        <f>+'[1]Detalle Ejecucion Presupuesto '!K168</f>
        <v>0</v>
      </c>
      <c r="N50" s="11">
        <f>+'[1]Detalle Ejecucion Presupuesto '!L168</f>
        <v>0</v>
      </c>
      <c r="O50" s="11">
        <f>+'[1]Detalle Ejecucion Presupuesto '!M168</f>
        <v>0</v>
      </c>
      <c r="P50" s="11">
        <f>+'[1]Detalle Ejecucion Presupuesto '!N168</f>
        <v>0</v>
      </c>
      <c r="Q50" s="11">
        <f>+'[1]Detalle Ejecucion Presupuesto '!O168</f>
        <v>0</v>
      </c>
      <c r="R50" s="11">
        <f>+'[1]Detalle Ejecucion Presupuesto '!P168</f>
        <v>0</v>
      </c>
      <c r="S50" s="11">
        <f>+'[1]Detalle Ejecucion Presupuesto '!Q168</f>
        <v>0</v>
      </c>
    </row>
    <row r="51" spans="1:19" ht="28.5" x14ac:dyDescent="0.25">
      <c r="A51" s="10" t="s">
        <v>65</v>
      </c>
      <c r="B51" s="10"/>
      <c r="C51" s="10"/>
      <c r="D51" s="11">
        <v>32881583.199999999</v>
      </c>
      <c r="E51" s="2">
        <f>+'[1]Detalle Ejecucion Presupuesto '!D172</f>
        <v>32964083.199999999</v>
      </c>
      <c r="F51" s="2">
        <f>+'[1]Detalle Ejecucion Presupuesto '!E172</f>
        <v>41209083</v>
      </c>
      <c r="G51" s="1">
        <f t="shared" si="7"/>
        <v>32065040</v>
      </c>
      <c r="H51" s="11">
        <f>+'[1]Detalle Ejecucion Presupuesto '!F172</f>
        <v>32065040</v>
      </c>
      <c r="I51" s="11">
        <f>+'[1]Detalle Ejecucion Presupuesto '!G172</f>
        <v>0</v>
      </c>
      <c r="J51" s="11">
        <f>+'[1]Detalle Ejecucion Presupuesto '!H172</f>
        <v>0</v>
      </c>
      <c r="K51" s="11">
        <f>+'[1]Detalle Ejecucion Presupuesto '!I172</f>
        <v>0</v>
      </c>
      <c r="L51" s="11">
        <f>+'[1]Detalle Ejecucion Presupuesto '!J172</f>
        <v>0</v>
      </c>
      <c r="M51" s="11">
        <f>+'[1]Detalle Ejecucion Presupuesto '!K172</f>
        <v>0</v>
      </c>
      <c r="N51" s="11">
        <f>+'[1]Detalle Ejecucion Presupuesto '!L172</f>
        <v>0</v>
      </c>
      <c r="O51" s="11">
        <f>+'[1]Detalle Ejecucion Presupuesto '!M172</f>
        <v>0</v>
      </c>
      <c r="P51" s="11">
        <f>+'[1]Detalle Ejecucion Presupuesto '!N172</f>
        <v>0</v>
      </c>
      <c r="Q51" s="11">
        <f>+'[1]Detalle Ejecucion Presupuesto '!O172</f>
        <v>0</v>
      </c>
      <c r="R51" s="11">
        <f>+'[1]Detalle Ejecucion Presupuesto '!P172</f>
        <v>0</v>
      </c>
      <c r="S51" s="11">
        <f>+'[1]Detalle Ejecucion Presupuesto '!Q172</f>
        <v>0</v>
      </c>
    </row>
    <row r="52" spans="1:19" ht="28.5" x14ac:dyDescent="0.25">
      <c r="A52" s="10" t="s">
        <v>66</v>
      </c>
      <c r="B52" s="10"/>
      <c r="C52" s="10"/>
      <c r="D52" s="11">
        <v>4173384</v>
      </c>
      <c r="E52" s="2">
        <f>+'[1]Detalle Ejecucion Presupuesto '!D176</f>
        <v>4090884</v>
      </c>
      <c r="F52" s="2">
        <f>+'[1]Detalle Ejecucion Presupuesto '!E176</f>
        <v>1876384</v>
      </c>
      <c r="G52" s="1">
        <f t="shared" si="7"/>
        <v>981797.76</v>
      </c>
      <c r="H52" s="11">
        <f>+'[1]Detalle Ejecucion Presupuesto '!F176</f>
        <v>3835</v>
      </c>
      <c r="I52" s="11">
        <f>+'[1]Detalle Ejecucion Presupuesto '!G176</f>
        <v>0</v>
      </c>
      <c r="J52" s="11">
        <f>+'[1]Detalle Ejecucion Presupuesto '!H176</f>
        <v>0</v>
      </c>
      <c r="K52" s="11">
        <f>+'[1]Detalle Ejecucion Presupuesto '!I176</f>
        <v>0</v>
      </c>
      <c r="L52" s="11">
        <f>+'[1]Detalle Ejecucion Presupuesto '!J176</f>
        <v>0</v>
      </c>
      <c r="M52" s="11">
        <f>+'[1]Detalle Ejecucion Presupuesto '!K176</f>
        <v>0</v>
      </c>
      <c r="N52" s="11">
        <f>+'[1]Detalle Ejecucion Presupuesto '!L176</f>
        <v>0</v>
      </c>
      <c r="O52" s="11">
        <f>+'[1]Detalle Ejecucion Presupuesto '!M176</f>
        <v>15675.12</v>
      </c>
      <c r="P52" s="11">
        <f>+'[1]Detalle Ejecucion Presupuesto '!N176</f>
        <v>0</v>
      </c>
      <c r="Q52" s="11">
        <f>+'[1]Detalle Ejecucion Presupuesto '!O176</f>
        <v>962287.64</v>
      </c>
      <c r="R52" s="11">
        <f>+'[1]Detalle Ejecucion Presupuesto '!P176</f>
        <v>0</v>
      </c>
      <c r="S52" s="11">
        <f>+'[1]Detalle Ejecucion Presupuesto '!Q176</f>
        <v>0</v>
      </c>
    </row>
    <row r="53" spans="1:19" x14ac:dyDescent="0.25">
      <c r="A53" s="10" t="s">
        <v>67</v>
      </c>
      <c r="B53" s="10"/>
      <c r="C53" s="10"/>
      <c r="D53" s="11">
        <v>851000</v>
      </c>
      <c r="E53" s="2">
        <f>+'[1]Detalle Ejecucion Presupuesto '!D183</f>
        <v>851000</v>
      </c>
      <c r="F53" s="2">
        <f>+'[1]Detalle Ejecucion Presupuesto '!E183</f>
        <v>851000</v>
      </c>
      <c r="G53" s="1">
        <f t="shared" si="7"/>
        <v>469594.75</v>
      </c>
      <c r="H53" s="11">
        <f>+'[1]Detalle Ejecucion Presupuesto '!F183</f>
        <v>469594.75</v>
      </c>
      <c r="I53" s="11">
        <f>+'[1]Detalle Ejecucion Presupuesto '!G183</f>
        <v>0</v>
      </c>
      <c r="J53" s="11">
        <f>+'[1]Detalle Ejecucion Presupuesto '!H183</f>
        <v>0</v>
      </c>
      <c r="K53" s="11">
        <f>+'[1]Detalle Ejecucion Presupuesto '!I183</f>
        <v>0</v>
      </c>
      <c r="L53" s="11">
        <f>+'[1]Detalle Ejecucion Presupuesto '!J183</f>
        <v>0</v>
      </c>
      <c r="M53" s="11">
        <f>+'[1]Detalle Ejecucion Presupuesto '!K183</f>
        <v>0</v>
      </c>
      <c r="N53" s="11">
        <f>+'[1]Detalle Ejecucion Presupuesto '!L183</f>
        <v>0</v>
      </c>
      <c r="O53" s="11">
        <f>+'[1]Detalle Ejecucion Presupuesto '!M183</f>
        <v>0</v>
      </c>
      <c r="P53" s="11">
        <f>+'[1]Detalle Ejecucion Presupuesto '!N183</f>
        <v>0</v>
      </c>
      <c r="Q53" s="11">
        <f>+'[1]Detalle Ejecucion Presupuesto '!O183</f>
        <v>0</v>
      </c>
      <c r="R53" s="11">
        <f>+'[1]Detalle Ejecucion Presupuesto '!P183</f>
        <v>0</v>
      </c>
      <c r="S53" s="11">
        <f>+'[1]Detalle Ejecucion Presupuesto '!Q183</f>
        <v>0</v>
      </c>
    </row>
    <row r="54" spans="1:19" x14ac:dyDescent="0.25">
      <c r="A54" s="10" t="s">
        <v>68</v>
      </c>
      <c r="B54" s="10"/>
      <c r="C54" s="10"/>
      <c r="D54" s="11">
        <v>0</v>
      </c>
      <c r="E54" s="2">
        <f>+'[1]Detalle Ejecucion Presupuesto '!D186</f>
        <v>0</v>
      </c>
      <c r="F54" s="2">
        <f>+'[1]Detalle Ejecucion Presupuesto '!E186</f>
        <v>0</v>
      </c>
      <c r="G54" s="1">
        <f t="shared" si="7"/>
        <v>0</v>
      </c>
      <c r="H54" s="11">
        <f>+'[1]Detalle Ejecucion Presupuesto '!F186</f>
        <v>0</v>
      </c>
      <c r="I54" s="11">
        <f>+'[1]Detalle Ejecucion Presupuesto '!G186</f>
        <v>0</v>
      </c>
      <c r="J54" s="11">
        <f>+'[1]Detalle Ejecucion Presupuesto '!H186</f>
        <v>0</v>
      </c>
      <c r="K54" s="11">
        <f>+'[1]Detalle Ejecucion Presupuesto '!I186</f>
        <v>0</v>
      </c>
      <c r="L54" s="11">
        <f>+'[1]Detalle Ejecucion Presupuesto '!J186</f>
        <v>0</v>
      </c>
      <c r="M54" s="11">
        <f>+'[1]Detalle Ejecucion Presupuesto '!K186</f>
        <v>0</v>
      </c>
      <c r="N54" s="11">
        <f>+'[1]Detalle Ejecucion Presupuesto '!L186</f>
        <v>0</v>
      </c>
      <c r="O54" s="11">
        <f>+'[1]Detalle Ejecucion Presupuesto '!M186</f>
        <v>0</v>
      </c>
      <c r="P54" s="11">
        <f>+'[1]Detalle Ejecucion Presupuesto '!N186</f>
        <v>0</v>
      </c>
      <c r="Q54" s="11">
        <f>+'[1]Detalle Ejecucion Presupuesto '!O186</f>
        <v>0</v>
      </c>
      <c r="R54" s="11">
        <f>+'[1]Detalle Ejecucion Presupuesto '!P186</f>
        <v>0</v>
      </c>
      <c r="S54" s="11">
        <f>+'[1]Detalle Ejecucion Presupuesto '!Q186</f>
        <v>0</v>
      </c>
    </row>
    <row r="55" spans="1:19" x14ac:dyDescent="0.25">
      <c r="A55" s="10" t="s">
        <v>69</v>
      </c>
      <c r="B55" s="10"/>
      <c r="C55" s="10"/>
      <c r="D55" s="11">
        <v>62500000</v>
      </c>
      <c r="E55" s="2">
        <f>+'[1]Detalle Ejecucion Presupuesto '!D188</f>
        <v>8900000</v>
      </c>
      <c r="F55" s="2">
        <f>+'[1]Detalle Ejecucion Presupuesto '!E188</f>
        <v>8900000</v>
      </c>
      <c r="G55" s="1">
        <f t="shared" si="7"/>
        <v>2362635.92</v>
      </c>
      <c r="H55" s="11">
        <f>+'[1]Detalle Ejecucion Presupuesto '!F188</f>
        <v>0</v>
      </c>
      <c r="I55" s="11">
        <f>+'[1]Detalle Ejecucion Presupuesto '!G188</f>
        <v>1236188.95</v>
      </c>
      <c r="J55" s="11">
        <f>+'[1]Detalle Ejecucion Presupuesto '!H188</f>
        <v>-1236188.95</v>
      </c>
      <c r="K55" s="11">
        <f>+'[1]Detalle Ejecucion Presupuesto '!I188</f>
        <v>0</v>
      </c>
      <c r="L55" s="11">
        <f>+'[1]Detalle Ejecucion Presupuesto '!J188</f>
        <v>0</v>
      </c>
      <c r="M55" s="11">
        <f>+'[1]Detalle Ejecucion Presupuesto '!K188</f>
        <v>2655000</v>
      </c>
      <c r="N55" s="11">
        <f>+'[1]Detalle Ejecucion Presupuesto '!L188</f>
        <v>-2655000</v>
      </c>
      <c r="O55" s="11">
        <f>+'[1]Detalle Ejecucion Presupuesto '!M188</f>
        <v>0</v>
      </c>
      <c r="P55" s="11">
        <f>+'[1]Detalle Ejecucion Presupuesto '!N188</f>
        <v>0</v>
      </c>
      <c r="Q55" s="11">
        <f>+'[1]Detalle Ejecucion Presupuesto '!O188</f>
        <v>592635.92000000004</v>
      </c>
      <c r="R55" s="11">
        <f>+'[1]Detalle Ejecucion Presupuesto '!P188</f>
        <v>0</v>
      </c>
      <c r="S55" s="11">
        <f>+'[1]Detalle Ejecucion Presupuesto '!Q188</f>
        <v>1770000</v>
      </c>
    </row>
    <row r="56" spans="1:19" ht="28.5" x14ac:dyDescent="0.25">
      <c r="A56" s="10" t="s">
        <v>70</v>
      </c>
      <c r="B56" s="10"/>
      <c r="C56" s="10"/>
      <c r="D56" s="11">
        <v>387100000</v>
      </c>
      <c r="E56" s="2">
        <f>+'[1]Detalle Ejecucion Presupuesto '!D192</f>
        <v>6313027.1899999976</v>
      </c>
      <c r="F56" s="2">
        <f>+'[1]Detalle Ejecucion Presupuesto '!E192</f>
        <v>19313027.43</v>
      </c>
      <c r="G56" s="1">
        <f t="shared" si="7"/>
        <v>0</v>
      </c>
      <c r="H56" s="11">
        <f>+'[1]Detalle Ejecucion Presupuesto '!F192</f>
        <v>0</v>
      </c>
      <c r="I56" s="11">
        <f>+'[1]Detalle Ejecucion Presupuesto '!G192</f>
        <v>0</v>
      </c>
      <c r="J56" s="11">
        <f>+'[1]Detalle Ejecucion Presupuesto '!H192</f>
        <v>0</v>
      </c>
      <c r="K56" s="11">
        <f>+'[1]Detalle Ejecucion Presupuesto '!I192</f>
        <v>0</v>
      </c>
      <c r="L56" s="11">
        <f>+'[1]Detalle Ejecucion Presupuesto '!J192</f>
        <v>0</v>
      </c>
      <c r="M56" s="11">
        <f>+'[1]Detalle Ejecucion Presupuesto '!K192</f>
        <v>0</v>
      </c>
      <c r="N56" s="11">
        <f>+'[1]Detalle Ejecucion Presupuesto '!L192</f>
        <v>0</v>
      </c>
      <c r="O56" s="11">
        <f>+'[1]Detalle Ejecucion Presupuesto '!M192</f>
        <v>0</v>
      </c>
      <c r="P56" s="11">
        <f>+'[1]Detalle Ejecucion Presupuesto '!N192</f>
        <v>0</v>
      </c>
      <c r="Q56" s="11">
        <f>+'[1]Detalle Ejecucion Presupuesto '!O192</f>
        <v>0</v>
      </c>
      <c r="R56" s="11">
        <f>+'[1]Detalle Ejecucion Presupuesto '!P192</f>
        <v>0</v>
      </c>
      <c r="S56" s="11">
        <f>+'[1]Detalle Ejecucion Presupuesto '!Q192</f>
        <v>0</v>
      </c>
    </row>
    <row r="57" spans="1:19" ht="15" x14ac:dyDescent="0.25">
      <c r="A57" s="6" t="s">
        <v>71</v>
      </c>
      <c r="B57" s="6"/>
      <c r="C57" s="6"/>
      <c r="D57" s="7">
        <f>SUM(D58:D60)</f>
        <v>374213027.19</v>
      </c>
      <c r="E57" s="7">
        <f>+'[1]Detalle Ejecucion Presupuesto '!D195</f>
        <v>755000000</v>
      </c>
      <c r="F57" s="7">
        <f>+'[1]Detalle Ejecucion Presupuesto '!E195</f>
        <v>630107306.57999992</v>
      </c>
      <c r="G57" s="8">
        <f t="shared" si="7"/>
        <v>354192198.18000001</v>
      </c>
      <c r="H57" s="9">
        <f>SUM(H58:H60)</f>
        <v>0</v>
      </c>
      <c r="I57" s="9">
        <f t="shared" ref="I57:S57" si="8">SUM(I58:I60)</f>
        <v>7194892.5499999998</v>
      </c>
      <c r="J57" s="9">
        <f t="shared" si="8"/>
        <v>29993513.57</v>
      </c>
      <c r="K57" s="9">
        <f t="shared" si="8"/>
        <v>4843900</v>
      </c>
      <c r="L57" s="9">
        <f t="shared" si="8"/>
        <v>29288553.420000002</v>
      </c>
      <c r="M57" s="9">
        <f t="shared" si="8"/>
        <v>41264621.090000004</v>
      </c>
      <c r="N57" s="9">
        <f t="shared" si="8"/>
        <v>9842704.3599999994</v>
      </c>
      <c r="O57" s="9">
        <f t="shared" si="8"/>
        <v>24488420.510000002</v>
      </c>
      <c r="P57" s="9">
        <f t="shared" si="8"/>
        <v>101722241.68000001</v>
      </c>
      <c r="Q57" s="9">
        <f t="shared" si="8"/>
        <v>655170</v>
      </c>
      <c r="R57" s="9">
        <f t="shared" si="8"/>
        <v>8809957.4299999997</v>
      </c>
      <c r="S57" s="9">
        <f t="shared" si="8"/>
        <v>96088223.570000008</v>
      </c>
    </row>
    <row r="58" spans="1:19" x14ac:dyDescent="0.25">
      <c r="A58" s="10" t="s">
        <v>72</v>
      </c>
      <c r="B58" s="10"/>
      <c r="C58" s="10"/>
      <c r="D58" s="11">
        <v>69431054</v>
      </c>
      <c r="E58" s="2">
        <f>+'[1]Detalle Ejecucion Presupuesto '!D196</f>
        <v>218000000</v>
      </c>
      <c r="F58" s="2">
        <f>+'[1]Detalle Ejecucion Presupuesto '!E196</f>
        <v>218000000</v>
      </c>
      <c r="G58" s="1">
        <f>SUM(H58:S58)</f>
        <v>140101067.53999999</v>
      </c>
      <c r="H58" s="11">
        <f>+'[1]Detalle Ejecucion Presupuesto '!F196</f>
        <v>0</v>
      </c>
      <c r="I58" s="11">
        <f>+'[1]Detalle Ejecucion Presupuesto '!G196</f>
        <v>7194892.5499999998</v>
      </c>
      <c r="J58" s="11">
        <f>+'[1]Detalle Ejecucion Presupuesto '!H196</f>
        <v>29993513.57</v>
      </c>
      <c r="K58" s="11">
        <f>+'[1]Detalle Ejecucion Presupuesto '!I196</f>
        <v>4843900</v>
      </c>
      <c r="L58" s="11">
        <f>+'[1]Detalle Ejecucion Presupuesto '!J196</f>
        <v>19826268.93</v>
      </c>
      <c r="M58" s="11">
        <f>+'[1]Detalle Ejecucion Presupuesto '!K196</f>
        <v>41264621.090000004</v>
      </c>
      <c r="N58" s="11">
        <f>+'[1]Detalle Ejecucion Presupuesto '!L196</f>
        <v>9462284.4900000002</v>
      </c>
      <c r="O58" s="11">
        <f>+'[1]Detalle Ejecucion Presupuesto '!M196</f>
        <v>4851258.5</v>
      </c>
      <c r="P58" s="11">
        <f>+'[1]Detalle Ejecucion Presupuesto '!N196</f>
        <v>0</v>
      </c>
      <c r="Q58" s="11">
        <f>+'[1]Detalle Ejecucion Presupuesto '!O196</f>
        <v>0</v>
      </c>
      <c r="R58" s="11">
        <f>+'[1]Detalle Ejecucion Presupuesto '!P196</f>
        <v>5655951.4299999997</v>
      </c>
      <c r="S58" s="11">
        <f>+'[1]Detalle Ejecucion Presupuesto '!Q196</f>
        <v>17008376.98</v>
      </c>
    </row>
    <row r="59" spans="1:19" x14ac:dyDescent="0.25">
      <c r="A59" s="10" t="s">
        <v>73</v>
      </c>
      <c r="B59" s="10"/>
      <c r="C59" s="10"/>
      <c r="D59" s="11">
        <v>304781973.19</v>
      </c>
      <c r="E59" s="2">
        <f>+'[1]Detalle Ejecucion Presupuesto '!D199</f>
        <v>537000000</v>
      </c>
      <c r="F59" s="2">
        <f>+'[1]Detalle Ejecucion Presupuesto '!E199</f>
        <v>412107306.57999998</v>
      </c>
      <c r="G59" s="1">
        <f>SUM(H59:S59)</f>
        <v>214091130.64000002</v>
      </c>
      <c r="H59" s="11">
        <f>+'[1]Detalle Ejecucion Presupuesto '!F199</f>
        <v>0</v>
      </c>
      <c r="I59" s="11">
        <f>+'[1]Detalle Ejecucion Presupuesto '!G199</f>
        <v>0</v>
      </c>
      <c r="J59" s="11">
        <f>+'[1]Detalle Ejecucion Presupuesto '!H199</f>
        <v>0</v>
      </c>
      <c r="K59" s="11">
        <f>+'[1]Detalle Ejecucion Presupuesto '!I199</f>
        <v>0</v>
      </c>
      <c r="L59" s="11">
        <f>+'[1]Detalle Ejecucion Presupuesto '!J199</f>
        <v>9462284.4900000002</v>
      </c>
      <c r="M59" s="11">
        <f>+'[1]Detalle Ejecucion Presupuesto '!K199</f>
        <v>0</v>
      </c>
      <c r="N59" s="11">
        <f>+'[1]Detalle Ejecucion Presupuesto '!L199</f>
        <v>380419.86999999918</v>
      </c>
      <c r="O59" s="11">
        <f>+'[1]Detalle Ejecucion Presupuesto '!M199</f>
        <v>19637162.010000002</v>
      </c>
      <c r="P59" s="11">
        <f>+'[1]Detalle Ejecucion Presupuesto '!N199</f>
        <v>101722241.68000001</v>
      </c>
      <c r="Q59" s="11">
        <f>+'[1]Detalle Ejecucion Presupuesto '!O199</f>
        <v>655170</v>
      </c>
      <c r="R59" s="11">
        <f>+'[1]Detalle Ejecucion Presupuesto '!P199</f>
        <v>3154006</v>
      </c>
      <c r="S59" s="11">
        <f>+'[1]Detalle Ejecucion Presupuesto '!Q199</f>
        <v>79079846.590000004</v>
      </c>
    </row>
    <row r="60" spans="1:19" ht="28.5" x14ac:dyDescent="0.25">
      <c r="A60" s="10" t="s">
        <v>74</v>
      </c>
      <c r="B60" s="10"/>
      <c r="C60" s="10"/>
      <c r="D60" s="11"/>
      <c r="G60" s="1">
        <f t="shared" si="7"/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30" x14ac:dyDescent="0.25">
      <c r="A61" s="6" t="s">
        <v>75</v>
      </c>
      <c r="B61" s="6"/>
      <c r="C61" s="6"/>
      <c r="D61" s="9"/>
      <c r="E61" s="7"/>
      <c r="F61" s="7"/>
      <c r="G61" s="1">
        <f t="shared" si="7"/>
        <v>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x14ac:dyDescent="0.25">
      <c r="A62" s="10" t="s">
        <v>76</v>
      </c>
      <c r="B62" s="10"/>
      <c r="C62" s="10"/>
      <c r="D62" s="11"/>
      <c r="G62" s="1">
        <f t="shared" si="7"/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28.5" x14ac:dyDescent="0.25">
      <c r="A63" s="10" t="s">
        <v>77</v>
      </c>
      <c r="B63" s="10"/>
      <c r="C63" s="10"/>
      <c r="D63" s="11"/>
      <c r="G63" s="1">
        <f t="shared" si="7"/>
        <v>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5" x14ac:dyDescent="0.25">
      <c r="A64" s="6" t="s">
        <v>78</v>
      </c>
      <c r="B64" s="6"/>
      <c r="C64" s="6"/>
      <c r="D64" s="9"/>
      <c r="E64" s="7"/>
      <c r="F64" s="7"/>
      <c r="G64" s="1">
        <f t="shared" si="7"/>
        <v>0</v>
      </c>
      <c r="H64" s="14" t="s">
        <v>79</v>
      </c>
      <c r="I64" s="14" t="s">
        <v>79</v>
      </c>
      <c r="J64" s="14" t="s">
        <v>79</v>
      </c>
      <c r="K64" s="14" t="s">
        <v>79</v>
      </c>
      <c r="L64" s="14" t="s">
        <v>79</v>
      </c>
      <c r="M64" s="14" t="s">
        <v>79</v>
      </c>
      <c r="N64" s="14" t="s">
        <v>79</v>
      </c>
      <c r="O64" s="14" t="s">
        <v>79</v>
      </c>
      <c r="P64" s="14" t="s">
        <v>79</v>
      </c>
      <c r="Q64" s="14" t="s">
        <v>79</v>
      </c>
      <c r="R64" s="14" t="s">
        <v>79</v>
      </c>
      <c r="S64" s="14" t="s">
        <v>79</v>
      </c>
    </row>
    <row r="65" spans="1:19" ht="28.5" x14ac:dyDescent="0.25">
      <c r="A65" s="10" t="s">
        <v>80</v>
      </c>
      <c r="B65" s="10"/>
      <c r="C65" s="10"/>
      <c r="D65" s="11"/>
      <c r="G65" s="1">
        <f t="shared" si="7"/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28.5" x14ac:dyDescent="0.25">
      <c r="A66" s="10" t="s">
        <v>81</v>
      </c>
      <c r="B66" s="10"/>
      <c r="C66" s="10"/>
      <c r="D66" s="11"/>
      <c r="G66" s="1">
        <f t="shared" si="7"/>
        <v>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29.25" thickBot="1" x14ac:dyDescent="0.3">
      <c r="A67" s="10" t="s">
        <v>82</v>
      </c>
      <c r="B67" s="10"/>
      <c r="C67" s="10"/>
      <c r="D67" s="11"/>
      <c r="G67" s="1">
        <f t="shared" si="7"/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6.5" thickBot="1" x14ac:dyDescent="0.3">
      <c r="A68" s="3" t="s">
        <v>83</v>
      </c>
      <c r="B68" s="3"/>
      <c r="C68" s="3"/>
      <c r="D68" s="3">
        <f>+D64+D61+D57+D47+D39+D31+D21+D10+D4</f>
        <v>1937965273</v>
      </c>
      <c r="E68" s="3">
        <f>+E64+E61+E57+E47+E39+E31+E21+E10+E4</f>
        <v>1937965273</v>
      </c>
      <c r="F68" s="3">
        <f>+F64+F61+F57+F47+F39+F31+F21+F10+F4</f>
        <v>1937965273</v>
      </c>
      <c r="G68" s="3">
        <f>+G64+G61+G57+G47+G39+G31+G21+G10+G4</f>
        <v>1409697374.21</v>
      </c>
      <c r="H68" s="3">
        <f>+H4+H10+H21+H31+H39+H47+H57+H46</f>
        <v>126274790.97999999</v>
      </c>
      <c r="I68" s="3">
        <f>+I4+I10+I21+I31+I39+I47+I57+I46</f>
        <v>79941379.50999999</v>
      </c>
      <c r="J68" s="3">
        <f>+J4+J10+J21+J31+J39+J47+J57+J46</f>
        <v>99076462.599999994</v>
      </c>
      <c r="K68" s="3">
        <f>+K4+K10+K21+K31+K39+K47+K57+K46</f>
        <v>90683430.100000024</v>
      </c>
      <c r="L68" s="3">
        <f>+L4+L10+L21+L31+L39+L47+L57+L46</f>
        <v>144705922.67000002</v>
      </c>
      <c r="M68" s="3">
        <f t="shared" ref="M68:S68" si="9">+M4+M10+M21+M31+M39+M47+M57</f>
        <v>119001650.54000001</v>
      </c>
      <c r="N68" s="3">
        <f t="shared" si="9"/>
        <v>112642308.06</v>
      </c>
      <c r="O68" s="3">
        <f t="shared" si="9"/>
        <v>94625911.069999993</v>
      </c>
      <c r="P68" s="3">
        <f t="shared" si="9"/>
        <v>168745367.63</v>
      </c>
      <c r="Q68" s="3">
        <f t="shared" si="9"/>
        <v>100872693.38000001</v>
      </c>
      <c r="R68" s="3">
        <f t="shared" si="9"/>
        <v>73184773.5</v>
      </c>
      <c r="S68" s="3">
        <f t="shared" si="9"/>
        <v>209942684.17000002</v>
      </c>
    </row>
    <row r="69" spans="1:19" x14ac:dyDescent="0.25">
      <c r="A69" s="10"/>
      <c r="B69" s="10"/>
      <c r="C69" s="10"/>
      <c r="D69" s="11"/>
      <c r="H69" s="11"/>
    </row>
    <row r="70" spans="1:19" ht="15" x14ac:dyDescent="0.25">
      <c r="A70" s="5" t="s">
        <v>84</v>
      </c>
      <c r="B70" s="5"/>
      <c r="C70" s="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s="8" customFormat="1" ht="30" x14ac:dyDescent="0.25">
      <c r="A71" s="6" t="s">
        <v>85</v>
      </c>
      <c r="B71" s="6"/>
      <c r="C71" s="6"/>
      <c r="D71" s="9">
        <v>0</v>
      </c>
      <c r="E71" s="2">
        <v>0</v>
      </c>
      <c r="F71" s="2"/>
      <c r="G71" s="8">
        <f t="shared" ref="G71:G78" si="10">SUM(H71:S71)</f>
        <v>0</v>
      </c>
      <c r="H71" s="8">
        <f t="shared" ref="H71:S71" si="11">SUM(H72:H73)</f>
        <v>0</v>
      </c>
      <c r="I71" s="8">
        <f t="shared" si="11"/>
        <v>0</v>
      </c>
      <c r="J71" s="8">
        <f t="shared" si="11"/>
        <v>0</v>
      </c>
      <c r="K71" s="8">
        <f t="shared" si="11"/>
        <v>0</v>
      </c>
      <c r="L71" s="8">
        <f t="shared" si="11"/>
        <v>0</v>
      </c>
      <c r="M71" s="8">
        <f t="shared" si="11"/>
        <v>0</v>
      </c>
      <c r="N71" s="8">
        <f t="shared" si="11"/>
        <v>0</v>
      </c>
      <c r="O71" s="8">
        <f t="shared" si="11"/>
        <v>0</v>
      </c>
      <c r="P71" s="8">
        <f t="shared" si="11"/>
        <v>0</v>
      </c>
      <c r="Q71" s="8">
        <f t="shared" si="11"/>
        <v>0</v>
      </c>
      <c r="R71" s="8">
        <f t="shared" si="11"/>
        <v>0</v>
      </c>
      <c r="S71" s="8">
        <f t="shared" si="11"/>
        <v>0</v>
      </c>
    </row>
    <row r="72" spans="1:19" ht="28.5" x14ac:dyDescent="0.25">
      <c r="A72" s="10" t="s">
        <v>86</v>
      </c>
      <c r="B72" s="10"/>
      <c r="C72" s="10"/>
      <c r="D72" s="11">
        <v>0</v>
      </c>
      <c r="E72" s="2">
        <v>0</v>
      </c>
      <c r="G72" s="1">
        <f t="shared" si="10"/>
        <v>0</v>
      </c>
      <c r="H72" s="11"/>
    </row>
    <row r="73" spans="1:19" ht="28.5" x14ac:dyDescent="0.25">
      <c r="A73" s="10" t="s">
        <v>87</v>
      </c>
      <c r="B73" s="10"/>
      <c r="C73" s="10"/>
      <c r="D73" s="11">
        <v>0</v>
      </c>
      <c r="E73" s="2">
        <v>0</v>
      </c>
      <c r="G73" s="1">
        <f t="shared" si="10"/>
        <v>0</v>
      </c>
      <c r="H73" s="1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</row>
    <row r="74" spans="1:19" s="8" customFormat="1" ht="15" x14ac:dyDescent="0.25">
      <c r="A74" s="6" t="s">
        <v>88</v>
      </c>
      <c r="B74" s="6"/>
      <c r="C74" s="6"/>
      <c r="D74" s="9">
        <v>0</v>
      </c>
      <c r="E74" s="2">
        <v>0</v>
      </c>
      <c r="F74" s="2"/>
      <c r="G74" s="8">
        <f t="shared" si="10"/>
        <v>0</v>
      </c>
      <c r="H74" s="8">
        <f t="shared" ref="H74:S74" si="12">SUM(H75:H76)</f>
        <v>0</v>
      </c>
      <c r="I74" s="8">
        <v>0</v>
      </c>
      <c r="J74" s="8">
        <v>0</v>
      </c>
      <c r="K74" s="8">
        <f t="shared" si="12"/>
        <v>0</v>
      </c>
      <c r="L74" s="8">
        <f t="shared" si="12"/>
        <v>0</v>
      </c>
      <c r="M74" s="8">
        <f t="shared" si="12"/>
        <v>0</v>
      </c>
      <c r="N74" s="8">
        <f t="shared" si="12"/>
        <v>0</v>
      </c>
      <c r="O74" s="8">
        <f t="shared" si="12"/>
        <v>0</v>
      </c>
      <c r="P74" s="8">
        <f t="shared" si="12"/>
        <v>0</v>
      </c>
      <c r="Q74" s="8">
        <f t="shared" si="12"/>
        <v>0</v>
      </c>
      <c r="R74" s="8">
        <f t="shared" si="12"/>
        <v>0</v>
      </c>
      <c r="S74" s="8">
        <f t="shared" si="12"/>
        <v>0</v>
      </c>
    </row>
    <row r="75" spans="1:19" ht="28.5" x14ac:dyDescent="0.25">
      <c r="A75" s="10" t="s">
        <v>89</v>
      </c>
      <c r="B75" s="10"/>
      <c r="C75" s="10"/>
      <c r="D75" s="11">
        <v>0</v>
      </c>
      <c r="E75" s="2">
        <v>0</v>
      </c>
      <c r="G75" s="1">
        <f t="shared" si="10"/>
        <v>0</v>
      </c>
      <c r="H75" s="1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</row>
    <row r="76" spans="1:19" ht="28.5" x14ac:dyDescent="0.25">
      <c r="A76" s="10" t="s">
        <v>90</v>
      </c>
      <c r="B76" s="10"/>
      <c r="C76" s="10"/>
      <c r="D76" s="11"/>
      <c r="G76" s="1">
        <f t="shared" si="10"/>
        <v>0</v>
      </c>
      <c r="H76" s="1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</row>
    <row r="77" spans="1:19" s="8" customFormat="1" ht="30" x14ac:dyDescent="0.25">
      <c r="A77" s="6" t="s">
        <v>91</v>
      </c>
      <c r="B77" s="6"/>
      <c r="C77" s="6"/>
      <c r="D77" s="9">
        <v>0</v>
      </c>
      <c r="E77" s="2">
        <v>0</v>
      </c>
      <c r="F77" s="2"/>
      <c r="G77" s="8">
        <f t="shared" si="10"/>
        <v>0</v>
      </c>
      <c r="H77" s="8">
        <f t="shared" ref="H77:S77" si="13">SUM(H78)</f>
        <v>0</v>
      </c>
      <c r="I77" s="8">
        <v>0</v>
      </c>
      <c r="J77" s="8">
        <v>0</v>
      </c>
      <c r="K77" s="8">
        <f t="shared" si="13"/>
        <v>0</v>
      </c>
      <c r="L77" s="8">
        <f t="shared" si="13"/>
        <v>0</v>
      </c>
      <c r="M77" s="8">
        <f t="shared" si="13"/>
        <v>0</v>
      </c>
      <c r="N77" s="8">
        <f t="shared" si="13"/>
        <v>0</v>
      </c>
      <c r="O77" s="8">
        <f t="shared" si="13"/>
        <v>0</v>
      </c>
      <c r="P77" s="8">
        <f t="shared" si="13"/>
        <v>0</v>
      </c>
      <c r="Q77" s="8">
        <f t="shared" si="13"/>
        <v>0</v>
      </c>
      <c r="R77" s="8">
        <f t="shared" si="13"/>
        <v>0</v>
      </c>
      <c r="S77" s="8">
        <f t="shared" si="13"/>
        <v>0</v>
      </c>
    </row>
    <row r="78" spans="1:19" ht="28.5" x14ac:dyDescent="0.25">
      <c r="A78" s="10" t="s">
        <v>92</v>
      </c>
      <c r="B78" s="10"/>
      <c r="C78" s="10"/>
      <c r="D78" s="11">
        <v>0</v>
      </c>
      <c r="E78" s="2">
        <v>0</v>
      </c>
      <c r="G78" s="1">
        <f t="shared" si="10"/>
        <v>0</v>
      </c>
      <c r="H78" s="1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</row>
    <row r="79" spans="1:19" ht="15" x14ac:dyDescent="0.25">
      <c r="A79" s="16" t="s">
        <v>93</v>
      </c>
      <c r="B79" s="16"/>
      <c r="C79" s="16"/>
      <c r="D79" s="17">
        <v>0</v>
      </c>
      <c r="E79" s="17">
        <v>0</v>
      </c>
      <c r="F79" s="17"/>
      <c r="G79" s="17">
        <f>G71+G74+G77</f>
        <v>0</v>
      </c>
      <c r="H79" s="17">
        <f t="shared" ref="H79:S79" si="14">H71+H74+H77</f>
        <v>0</v>
      </c>
      <c r="I79" s="17">
        <f t="shared" si="14"/>
        <v>0</v>
      </c>
      <c r="J79" s="17">
        <f t="shared" si="14"/>
        <v>0</v>
      </c>
      <c r="K79" s="17">
        <f t="shared" si="14"/>
        <v>0</v>
      </c>
      <c r="L79" s="17">
        <f t="shared" si="14"/>
        <v>0</v>
      </c>
      <c r="M79" s="17">
        <f t="shared" si="14"/>
        <v>0</v>
      </c>
      <c r="N79" s="17">
        <f t="shared" si="14"/>
        <v>0</v>
      </c>
      <c r="O79" s="17">
        <f t="shared" si="14"/>
        <v>0</v>
      </c>
      <c r="P79" s="17">
        <f t="shared" si="14"/>
        <v>0</v>
      </c>
      <c r="Q79" s="17">
        <f t="shared" si="14"/>
        <v>0</v>
      </c>
      <c r="R79" s="17">
        <f t="shared" si="14"/>
        <v>0</v>
      </c>
      <c r="S79" s="17">
        <f t="shared" si="14"/>
        <v>0</v>
      </c>
    </row>
    <row r="80" spans="1:19" ht="15" thickBot="1" x14ac:dyDescent="0.3"/>
    <row r="81" spans="1:19" ht="32.25" thickBot="1" x14ac:dyDescent="0.3">
      <c r="A81" s="3" t="s">
        <v>94</v>
      </c>
      <c r="B81" s="3"/>
      <c r="C81" s="3"/>
      <c r="D81" s="3">
        <f>+D79+D68</f>
        <v>1937965273</v>
      </c>
      <c r="E81" s="3">
        <f>+E79+E68</f>
        <v>1937965273</v>
      </c>
      <c r="F81" s="3">
        <f>+F79+F68</f>
        <v>1937965273</v>
      </c>
      <c r="G81" s="3">
        <f>+G79+G68</f>
        <v>1409697374.21</v>
      </c>
      <c r="H81" s="3">
        <f>+H79+H68</f>
        <v>126274790.97999999</v>
      </c>
      <c r="I81" s="3">
        <f t="shared" ref="I81:S81" si="15">+I79+I68</f>
        <v>79941379.50999999</v>
      </c>
      <c r="J81" s="3">
        <f t="shared" si="15"/>
        <v>99076462.599999994</v>
      </c>
      <c r="K81" s="3">
        <f t="shared" si="15"/>
        <v>90683430.100000024</v>
      </c>
      <c r="L81" s="3">
        <f t="shared" si="15"/>
        <v>144705922.67000002</v>
      </c>
      <c r="M81" s="3">
        <f t="shared" si="15"/>
        <v>119001650.54000001</v>
      </c>
      <c r="N81" s="3">
        <f t="shared" si="15"/>
        <v>112642308.06</v>
      </c>
      <c r="O81" s="3">
        <f t="shared" si="15"/>
        <v>94625911.069999993</v>
      </c>
      <c r="P81" s="3">
        <f t="shared" si="15"/>
        <v>168745367.63</v>
      </c>
      <c r="Q81" s="3">
        <f t="shared" si="15"/>
        <v>100872693.38000001</v>
      </c>
      <c r="R81" s="3">
        <f t="shared" si="15"/>
        <v>73184773.5</v>
      </c>
      <c r="S81" s="3">
        <f t="shared" si="15"/>
        <v>209942684.17000002</v>
      </c>
    </row>
    <row r="82" spans="1:19" x14ac:dyDescent="0.25">
      <c r="A82" s="1" t="s">
        <v>95</v>
      </c>
    </row>
    <row r="83" spans="1:19" x14ac:dyDescent="0.25">
      <c r="A83" s="1" t="s">
        <v>110</v>
      </c>
      <c r="H83" s="1">
        <f>+H81-'[1]Detalle Ejecucion Presupuesto '!F202</f>
        <v>0</v>
      </c>
    </row>
    <row r="84" spans="1:19" x14ac:dyDescent="0.25">
      <c r="A84" s="1" t="s">
        <v>111</v>
      </c>
    </row>
    <row r="86" spans="1:19" ht="18" x14ac:dyDescent="0.25">
      <c r="A86" s="18" t="s">
        <v>96</v>
      </c>
      <c r="B86" s="18"/>
      <c r="C86" s="18"/>
    </row>
    <row r="87" spans="1:19" ht="18" x14ac:dyDescent="0.25">
      <c r="A87" s="19" t="s">
        <v>97</v>
      </c>
      <c r="B87" s="20"/>
      <c r="C87" s="20"/>
      <c r="D87" s="19"/>
      <c r="E87" s="19"/>
      <c r="F87" s="19"/>
      <c r="G87" s="19"/>
      <c r="H87" s="19"/>
      <c r="I87" s="21"/>
    </row>
    <row r="88" spans="1:19" ht="18" x14ac:dyDescent="0.25">
      <c r="A88" s="19" t="s">
        <v>98</v>
      </c>
      <c r="B88" s="20"/>
      <c r="C88" s="20"/>
      <c r="D88" s="19"/>
      <c r="E88" s="19"/>
      <c r="F88" s="19"/>
      <c r="G88" s="19"/>
      <c r="H88" s="19"/>
      <c r="I88" s="21"/>
    </row>
    <row r="89" spans="1:19" ht="15" customHeight="1" x14ac:dyDescent="0.25">
      <c r="A89" s="27" t="s">
        <v>99</v>
      </c>
      <c r="B89" s="27"/>
      <c r="C89" s="27"/>
      <c r="D89" s="27"/>
      <c r="E89" s="27"/>
      <c r="F89" s="27"/>
      <c r="G89" s="27"/>
      <c r="H89" s="27"/>
      <c r="I89" s="21"/>
    </row>
    <row r="90" spans="1:19" ht="29.25" customHeight="1" x14ac:dyDescent="0.25">
      <c r="A90" s="27"/>
      <c r="B90" s="27"/>
      <c r="C90" s="27"/>
      <c r="D90" s="27"/>
      <c r="E90" s="27"/>
      <c r="F90" s="27"/>
      <c r="G90" s="27"/>
      <c r="H90" s="27"/>
      <c r="I90" s="21"/>
    </row>
    <row r="91" spans="1:19" x14ac:dyDescent="0.25">
      <c r="A91" s="19" t="s">
        <v>100</v>
      </c>
      <c r="B91" s="19"/>
      <c r="C91" s="19"/>
      <c r="D91" s="19"/>
      <c r="E91" s="19"/>
      <c r="F91" s="19"/>
      <c r="G91" s="19"/>
      <c r="H91" s="19"/>
      <c r="I91" s="21"/>
    </row>
    <row r="92" spans="1:19" x14ac:dyDescent="0.25">
      <c r="A92" s="19" t="s">
        <v>101</v>
      </c>
      <c r="B92" s="19"/>
      <c r="C92" s="19"/>
      <c r="D92" s="19"/>
      <c r="E92" s="19"/>
      <c r="F92" s="19"/>
      <c r="G92" s="19"/>
      <c r="H92" s="19"/>
      <c r="I92" s="21"/>
    </row>
    <row r="93" spans="1:19" x14ac:dyDescent="0.25">
      <c r="A93" s="19" t="s">
        <v>102</v>
      </c>
      <c r="B93" s="19"/>
      <c r="C93" s="19"/>
      <c r="D93" s="22"/>
      <c r="E93" s="22"/>
      <c r="F93" s="22"/>
      <c r="G93" s="19"/>
      <c r="H93" s="19"/>
      <c r="I93" s="21"/>
    </row>
    <row r="94" spans="1:19" x14ac:dyDescent="0.25">
      <c r="A94" s="19" t="s">
        <v>103</v>
      </c>
      <c r="B94" s="19"/>
      <c r="C94" s="19"/>
      <c r="D94" s="22"/>
      <c r="E94" s="22"/>
      <c r="F94" s="22"/>
      <c r="G94" s="19"/>
      <c r="H94" s="19"/>
      <c r="I94" s="21"/>
    </row>
    <row r="95" spans="1:19" x14ac:dyDescent="0.25">
      <c r="K95" s="23"/>
    </row>
    <row r="96" spans="1:19" x14ac:dyDescent="0.25">
      <c r="K96" s="23"/>
    </row>
    <row r="97" spans="1:12" x14ac:dyDescent="0.25">
      <c r="K97" s="23"/>
    </row>
    <row r="98" spans="1:12" x14ac:dyDescent="0.25">
      <c r="K98" s="23"/>
    </row>
    <row r="99" spans="1:12" x14ac:dyDescent="0.25">
      <c r="A99" s="26" t="s">
        <v>104</v>
      </c>
      <c r="B99" s="24"/>
      <c r="C99" s="24"/>
      <c r="H99" s="26" t="s">
        <v>105</v>
      </c>
      <c r="I99" s="24"/>
      <c r="J99" s="24"/>
      <c r="K99" s="23"/>
    </row>
    <row r="100" spans="1:12" x14ac:dyDescent="0.25">
      <c r="A100" s="24" t="s">
        <v>108</v>
      </c>
      <c r="B100" s="24"/>
      <c r="C100" s="24"/>
      <c r="H100" s="24"/>
      <c r="I100" s="24" t="s">
        <v>106</v>
      </c>
      <c r="J100" s="24"/>
      <c r="K100" s="23"/>
    </row>
    <row r="101" spans="1:12" ht="15" x14ac:dyDescent="0.25">
      <c r="A101" s="25" t="s">
        <v>109</v>
      </c>
      <c r="H101" s="8" t="s">
        <v>107</v>
      </c>
      <c r="J101" s="8"/>
      <c r="K101" s="8"/>
      <c r="L101" s="8"/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35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2024-01-12T14:47:46Z</cp:lastPrinted>
  <dcterms:created xsi:type="dcterms:W3CDTF">2023-12-15T16:52:03Z</dcterms:created>
  <dcterms:modified xsi:type="dcterms:W3CDTF">2024-01-12T14:48:16Z</dcterms:modified>
</cp:coreProperties>
</file>