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my Castillo\Desktop\EJECUCION PRESUPUESTARIA\2024\1.ENE 2024\"/>
    </mc:Choice>
  </mc:AlternateContent>
  <bookViews>
    <workbookView xWindow="0" yWindow="0" windowWidth="25200" windowHeight="11295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Q76" i="1"/>
  <c r="P76" i="1"/>
  <c r="O76" i="1"/>
  <c r="N76" i="1"/>
  <c r="M76" i="1"/>
  <c r="L76" i="1"/>
  <c r="K76" i="1"/>
  <c r="J76" i="1"/>
  <c r="I76" i="1"/>
  <c r="F76" i="1"/>
  <c r="E76" i="1" s="1"/>
  <c r="E75" i="1"/>
  <c r="E74" i="1"/>
  <c r="Q73" i="1"/>
  <c r="P73" i="1"/>
  <c r="O73" i="1"/>
  <c r="N73" i="1"/>
  <c r="M73" i="1"/>
  <c r="L73" i="1"/>
  <c r="K73" i="1"/>
  <c r="J73" i="1"/>
  <c r="I73" i="1"/>
  <c r="F73" i="1"/>
  <c r="E73" i="1"/>
  <c r="E72" i="1"/>
  <c r="E71" i="1"/>
  <c r="Q70" i="1"/>
  <c r="Q78" i="1" s="1"/>
  <c r="P70" i="1"/>
  <c r="P78" i="1" s="1"/>
  <c r="O70" i="1"/>
  <c r="O78" i="1" s="1"/>
  <c r="N70" i="1"/>
  <c r="N78" i="1" s="1"/>
  <c r="M70" i="1"/>
  <c r="M78" i="1" s="1"/>
  <c r="L70" i="1"/>
  <c r="L78" i="1" s="1"/>
  <c r="K70" i="1"/>
  <c r="K78" i="1" s="1"/>
  <c r="J70" i="1"/>
  <c r="J78" i="1" s="1"/>
  <c r="I70" i="1"/>
  <c r="I78" i="1" s="1"/>
  <c r="H70" i="1"/>
  <c r="H78" i="1" s="1"/>
  <c r="G70" i="1"/>
  <c r="G78" i="1" s="1"/>
  <c r="F70" i="1"/>
  <c r="F78" i="1" s="1"/>
  <c r="E66" i="1"/>
  <c r="E65" i="1"/>
  <c r="E64" i="1"/>
  <c r="E63" i="1"/>
  <c r="E62" i="1"/>
  <c r="E61" i="1"/>
  <c r="E60" i="1"/>
  <c r="E59" i="1"/>
  <c r="Q58" i="1"/>
  <c r="P58" i="1"/>
  <c r="P56" i="1" s="1"/>
  <c r="O58" i="1"/>
  <c r="N58" i="1"/>
  <c r="M58" i="1"/>
  <c r="L58" i="1"/>
  <c r="L56" i="1" s="1"/>
  <c r="K58" i="1"/>
  <c r="J58" i="1"/>
  <c r="I58" i="1"/>
  <c r="H58" i="1"/>
  <c r="H56" i="1" s="1"/>
  <c r="G58" i="1"/>
  <c r="F58" i="1"/>
  <c r="D58" i="1"/>
  <c r="Q57" i="1"/>
  <c r="Q56" i="1" s="1"/>
  <c r="P57" i="1"/>
  <c r="O57" i="1"/>
  <c r="O56" i="1" s="1"/>
  <c r="N57" i="1"/>
  <c r="M57" i="1"/>
  <c r="M56" i="1" s="1"/>
  <c r="L57" i="1"/>
  <c r="K57" i="1"/>
  <c r="K56" i="1" s="1"/>
  <c r="J57" i="1"/>
  <c r="I57" i="1"/>
  <c r="I56" i="1" s="1"/>
  <c r="H57" i="1"/>
  <c r="G57" i="1"/>
  <c r="G56" i="1" s="1"/>
  <c r="F57" i="1"/>
  <c r="D57" i="1"/>
  <c r="D56" i="1" s="1"/>
  <c r="F56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Q54" i="1"/>
  <c r="P54" i="1"/>
  <c r="O54" i="1"/>
  <c r="N54" i="1"/>
  <c r="M54" i="1"/>
  <c r="L54" i="1"/>
  <c r="K54" i="1"/>
  <c r="J54" i="1"/>
  <c r="I54" i="1"/>
  <c r="H54" i="1"/>
  <c r="G54" i="1"/>
  <c r="F54" i="1"/>
  <c r="D54" i="1"/>
  <c r="Q53" i="1"/>
  <c r="P53" i="1"/>
  <c r="O53" i="1"/>
  <c r="N53" i="1"/>
  <c r="M53" i="1"/>
  <c r="L53" i="1"/>
  <c r="K53" i="1"/>
  <c r="J53" i="1"/>
  <c r="I53" i="1"/>
  <c r="H53" i="1"/>
  <c r="G53" i="1"/>
  <c r="F53" i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D52" i="1"/>
  <c r="Q51" i="1"/>
  <c r="P51" i="1"/>
  <c r="O51" i="1"/>
  <c r="N51" i="1"/>
  <c r="M51" i="1"/>
  <c r="L51" i="1"/>
  <c r="K51" i="1"/>
  <c r="J51" i="1"/>
  <c r="I51" i="1"/>
  <c r="H51" i="1"/>
  <c r="G51" i="1"/>
  <c r="F51" i="1"/>
  <c r="D51" i="1"/>
  <c r="Q50" i="1"/>
  <c r="P50" i="1"/>
  <c r="O50" i="1"/>
  <c r="N50" i="1"/>
  <c r="M50" i="1"/>
  <c r="L50" i="1"/>
  <c r="L47" i="1" s="1"/>
  <c r="K50" i="1"/>
  <c r="J50" i="1"/>
  <c r="I50" i="1"/>
  <c r="H50" i="1"/>
  <c r="G50" i="1"/>
  <c r="F50" i="1"/>
  <c r="D50" i="1"/>
  <c r="Q49" i="1"/>
  <c r="Q47" i="1" s="1"/>
  <c r="P49" i="1"/>
  <c r="O49" i="1"/>
  <c r="N49" i="1"/>
  <c r="M49" i="1"/>
  <c r="L49" i="1"/>
  <c r="K49" i="1"/>
  <c r="J49" i="1"/>
  <c r="I49" i="1"/>
  <c r="H49" i="1"/>
  <c r="G49" i="1"/>
  <c r="F49" i="1"/>
  <c r="D49" i="1"/>
  <c r="Q48" i="1"/>
  <c r="P48" i="1"/>
  <c r="O48" i="1"/>
  <c r="N48" i="1"/>
  <c r="M48" i="1"/>
  <c r="L48" i="1"/>
  <c r="K48" i="1"/>
  <c r="J48" i="1"/>
  <c r="J47" i="1" s="1"/>
  <c r="I48" i="1"/>
  <c r="H48" i="1"/>
  <c r="G48" i="1"/>
  <c r="F48" i="1"/>
  <c r="F47" i="1" s="1"/>
  <c r="D48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D39" i="1" s="1"/>
  <c r="E45" i="1"/>
  <c r="E44" i="1"/>
  <c r="E43" i="1"/>
  <c r="E42" i="1"/>
  <c r="E41" i="1"/>
  <c r="E40" i="1"/>
  <c r="Q39" i="1"/>
  <c r="P39" i="1"/>
  <c r="O39" i="1"/>
  <c r="N39" i="1"/>
  <c r="M39" i="1"/>
  <c r="L39" i="1"/>
  <c r="K39" i="1"/>
  <c r="J39" i="1"/>
  <c r="I39" i="1"/>
  <c r="H39" i="1"/>
  <c r="G39" i="1"/>
  <c r="F39" i="1"/>
  <c r="Q38" i="1"/>
  <c r="P38" i="1"/>
  <c r="O38" i="1"/>
  <c r="N38" i="1"/>
  <c r="M38" i="1"/>
  <c r="L38" i="1"/>
  <c r="K38" i="1"/>
  <c r="J38" i="1"/>
  <c r="I38" i="1"/>
  <c r="H38" i="1"/>
  <c r="G38" i="1"/>
  <c r="F38" i="1"/>
  <c r="E37" i="1"/>
  <c r="D37" i="1"/>
  <c r="E36" i="1"/>
  <c r="E35" i="1"/>
  <c r="E34" i="1"/>
  <c r="Q33" i="1"/>
  <c r="P33" i="1"/>
  <c r="O33" i="1"/>
  <c r="N33" i="1"/>
  <c r="M33" i="1"/>
  <c r="L33" i="1"/>
  <c r="K33" i="1"/>
  <c r="J33" i="1"/>
  <c r="I33" i="1"/>
  <c r="H33" i="1"/>
  <c r="G33" i="1"/>
  <c r="F33" i="1"/>
  <c r="Q32" i="1"/>
  <c r="P32" i="1"/>
  <c r="P31" i="1" s="1"/>
  <c r="O32" i="1"/>
  <c r="N32" i="1"/>
  <c r="M32" i="1"/>
  <c r="L32" i="1"/>
  <c r="L31" i="1" s="1"/>
  <c r="K32" i="1"/>
  <c r="J32" i="1"/>
  <c r="I32" i="1"/>
  <c r="H32" i="1"/>
  <c r="H31" i="1" s="1"/>
  <c r="G32" i="1"/>
  <c r="F32" i="1"/>
  <c r="D32" i="1"/>
  <c r="D31" i="1" s="1"/>
  <c r="Q30" i="1"/>
  <c r="P30" i="1"/>
  <c r="O30" i="1"/>
  <c r="N30" i="1"/>
  <c r="M30" i="1"/>
  <c r="L30" i="1"/>
  <c r="K30" i="1"/>
  <c r="J30" i="1"/>
  <c r="I30" i="1"/>
  <c r="H30" i="1"/>
  <c r="G30" i="1"/>
  <c r="F30" i="1"/>
  <c r="D30" i="1"/>
  <c r="E29" i="1"/>
  <c r="Q28" i="1"/>
  <c r="P28" i="1"/>
  <c r="O28" i="1"/>
  <c r="N28" i="1"/>
  <c r="M28" i="1"/>
  <c r="L28" i="1"/>
  <c r="K28" i="1"/>
  <c r="J28" i="1"/>
  <c r="I28" i="1"/>
  <c r="H28" i="1"/>
  <c r="G28" i="1"/>
  <c r="F28" i="1"/>
  <c r="D28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/>
  <c r="E26" i="1"/>
  <c r="D26" i="1"/>
  <c r="Q25" i="1"/>
  <c r="P25" i="1"/>
  <c r="O25" i="1"/>
  <c r="N25" i="1"/>
  <c r="M25" i="1"/>
  <c r="L25" i="1"/>
  <c r="K25" i="1"/>
  <c r="J25" i="1"/>
  <c r="I25" i="1"/>
  <c r="H25" i="1"/>
  <c r="G25" i="1"/>
  <c r="F25" i="1"/>
  <c r="D25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Q22" i="1"/>
  <c r="P22" i="1"/>
  <c r="O22" i="1"/>
  <c r="N22" i="1"/>
  <c r="M22" i="1"/>
  <c r="L22" i="1"/>
  <c r="K22" i="1"/>
  <c r="J22" i="1"/>
  <c r="I22" i="1"/>
  <c r="H22" i="1"/>
  <c r="G22" i="1"/>
  <c r="F22" i="1"/>
  <c r="D22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Q19" i="1"/>
  <c r="P19" i="1"/>
  <c r="O19" i="1"/>
  <c r="N19" i="1"/>
  <c r="M19" i="1"/>
  <c r="L19" i="1"/>
  <c r="K19" i="1"/>
  <c r="J19" i="1"/>
  <c r="I19" i="1"/>
  <c r="H19" i="1"/>
  <c r="G19" i="1"/>
  <c r="F19" i="1"/>
  <c r="D19" i="1"/>
  <c r="Q18" i="1"/>
  <c r="P18" i="1"/>
  <c r="O18" i="1"/>
  <c r="N18" i="1"/>
  <c r="M18" i="1"/>
  <c r="L18" i="1"/>
  <c r="K18" i="1"/>
  <c r="J18" i="1"/>
  <c r="I18" i="1"/>
  <c r="H18" i="1"/>
  <c r="G18" i="1"/>
  <c r="F18" i="1"/>
  <c r="D18" i="1"/>
  <c r="Q17" i="1"/>
  <c r="P17" i="1"/>
  <c r="O17" i="1"/>
  <c r="N17" i="1"/>
  <c r="M17" i="1"/>
  <c r="L17" i="1"/>
  <c r="K17" i="1"/>
  <c r="J17" i="1"/>
  <c r="I17" i="1"/>
  <c r="H17" i="1"/>
  <c r="G17" i="1"/>
  <c r="F17" i="1"/>
  <c r="D17" i="1"/>
  <c r="Q16" i="1"/>
  <c r="P16" i="1"/>
  <c r="O16" i="1"/>
  <c r="N16" i="1"/>
  <c r="M16" i="1"/>
  <c r="L16" i="1"/>
  <c r="K16" i="1"/>
  <c r="J16" i="1"/>
  <c r="I16" i="1"/>
  <c r="H16" i="1"/>
  <c r="G16" i="1"/>
  <c r="F16" i="1"/>
  <c r="D16" i="1"/>
  <c r="Q15" i="1"/>
  <c r="P15" i="1"/>
  <c r="O15" i="1"/>
  <c r="N15" i="1"/>
  <c r="M15" i="1"/>
  <c r="L15" i="1"/>
  <c r="K15" i="1"/>
  <c r="J15" i="1"/>
  <c r="I15" i="1"/>
  <c r="H15" i="1"/>
  <c r="G15" i="1"/>
  <c r="F15" i="1"/>
  <c r="D15" i="1"/>
  <c r="Q14" i="1"/>
  <c r="P14" i="1"/>
  <c r="O14" i="1"/>
  <c r="N14" i="1"/>
  <c r="M14" i="1"/>
  <c r="L14" i="1"/>
  <c r="K14" i="1"/>
  <c r="J14" i="1"/>
  <c r="I14" i="1"/>
  <c r="H14" i="1"/>
  <c r="G14" i="1"/>
  <c r="F14" i="1"/>
  <c r="D14" i="1"/>
  <c r="Q13" i="1"/>
  <c r="P13" i="1"/>
  <c r="O13" i="1"/>
  <c r="N13" i="1"/>
  <c r="M13" i="1"/>
  <c r="L13" i="1"/>
  <c r="K13" i="1"/>
  <c r="J13" i="1"/>
  <c r="I13" i="1"/>
  <c r="H13" i="1"/>
  <c r="G13" i="1"/>
  <c r="F13" i="1"/>
  <c r="D13" i="1"/>
  <c r="Q12" i="1"/>
  <c r="P12" i="1"/>
  <c r="O12" i="1"/>
  <c r="N12" i="1"/>
  <c r="M12" i="1"/>
  <c r="L12" i="1"/>
  <c r="K12" i="1"/>
  <c r="J12" i="1"/>
  <c r="I12" i="1"/>
  <c r="H12" i="1"/>
  <c r="G12" i="1"/>
  <c r="F12" i="1"/>
  <c r="D12" i="1"/>
  <c r="Q11" i="1"/>
  <c r="P11" i="1"/>
  <c r="O11" i="1"/>
  <c r="N11" i="1"/>
  <c r="M11" i="1"/>
  <c r="L11" i="1"/>
  <c r="K11" i="1"/>
  <c r="J11" i="1"/>
  <c r="I11" i="1"/>
  <c r="H11" i="1"/>
  <c r="G11" i="1"/>
  <c r="F11" i="1"/>
  <c r="D11" i="1"/>
  <c r="Q9" i="1"/>
  <c r="P9" i="1"/>
  <c r="O9" i="1"/>
  <c r="N9" i="1"/>
  <c r="M9" i="1"/>
  <c r="L9" i="1"/>
  <c r="K9" i="1"/>
  <c r="J9" i="1"/>
  <c r="I9" i="1"/>
  <c r="H9" i="1"/>
  <c r="G9" i="1"/>
  <c r="F9" i="1"/>
  <c r="D9" i="1"/>
  <c r="Q8" i="1"/>
  <c r="P8" i="1"/>
  <c r="O8" i="1"/>
  <c r="N8" i="1"/>
  <c r="M8" i="1"/>
  <c r="L8" i="1"/>
  <c r="K8" i="1"/>
  <c r="J8" i="1"/>
  <c r="I8" i="1"/>
  <c r="H8" i="1"/>
  <c r="G8" i="1"/>
  <c r="F8" i="1"/>
  <c r="D8" i="1"/>
  <c r="Q7" i="1"/>
  <c r="P7" i="1"/>
  <c r="O7" i="1"/>
  <c r="N7" i="1"/>
  <c r="M7" i="1"/>
  <c r="L7" i="1"/>
  <c r="K7" i="1"/>
  <c r="J7" i="1"/>
  <c r="I7" i="1"/>
  <c r="H7" i="1"/>
  <c r="G7" i="1"/>
  <c r="F7" i="1"/>
  <c r="D7" i="1"/>
  <c r="Q6" i="1"/>
  <c r="P6" i="1"/>
  <c r="O6" i="1"/>
  <c r="N6" i="1"/>
  <c r="M6" i="1"/>
  <c r="L6" i="1"/>
  <c r="K6" i="1"/>
  <c r="J6" i="1"/>
  <c r="I6" i="1"/>
  <c r="H6" i="1"/>
  <c r="G6" i="1"/>
  <c r="F6" i="1"/>
  <c r="D6" i="1"/>
  <c r="Q5" i="1"/>
  <c r="P5" i="1"/>
  <c r="O5" i="1"/>
  <c r="N5" i="1"/>
  <c r="M5" i="1"/>
  <c r="L5" i="1"/>
  <c r="K5" i="1"/>
  <c r="J5" i="1"/>
  <c r="I5" i="1"/>
  <c r="H5" i="1"/>
  <c r="G5" i="1"/>
  <c r="F5" i="1"/>
  <c r="D5" i="1"/>
  <c r="F21" i="1" l="1"/>
  <c r="N21" i="1"/>
  <c r="F31" i="1"/>
  <c r="J31" i="1"/>
  <c r="N31" i="1"/>
  <c r="E13" i="1"/>
  <c r="E14" i="1"/>
  <c r="O4" i="1"/>
  <c r="F10" i="1"/>
  <c r="G4" i="1"/>
  <c r="N10" i="1"/>
  <c r="H47" i="1"/>
  <c r="P47" i="1"/>
  <c r="J56" i="1"/>
  <c r="N56" i="1"/>
  <c r="E7" i="1"/>
  <c r="E49" i="1"/>
  <c r="I21" i="1"/>
  <c r="E25" i="1"/>
  <c r="E27" i="1"/>
  <c r="E28" i="1"/>
  <c r="D47" i="1"/>
  <c r="I47" i="1"/>
  <c r="K10" i="1"/>
  <c r="O10" i="1"/>
  <c r="H21" i="1"/>
  <c r="L21" i="1"/>
  <c r="P21" i="1"/>
  <c r="N47" i="1"/>
  <c r="M47" i="1"/>
  <c r="I4" i="1"/>
  <c r="M4" i="1"/>
  <c r="Q4" i="1"/>
  <c r="E11" i="1"/>
  <c r="J10" i="1"/>
  <c r="E19" i="1"/>
  <c r="E20" i="1"/>
  <c r="G21" i="1"/>
  <c r="K21" i="1"/>
  <c r="O21" i="1"/>
  <c r="J21" i="1"/>
  <c r="M21" i="1"/>
  <c r="Q21" i="1"/>
  <c r="E5" i="1"/>
  <c r="K4" i="1"/>
  <c r="E6" i="1"/>
  <c r="J4" i="1"/>
  <c r="N4" i="1"/>
  <c r="E15" i="1"/>
  <c r="E51" i="1"/>
  <c r="E55" i="1"/>
  <c r="F4" i="1"/>
  <c r="E8" i="1"/>
  <c r="E9" i="1"/>
  <c r="I10" i="1"/>
  <c r="M10" i="1"/>
  <c r="Q10" i="1"/>
  <c r="E16" i="1"/>
  <c r="E17" i="1"/>
  <c r="E22" i="1"/>
  <c r="E23" i="1"/>
  <c r="E30" i="1"/>
  <c r="E33" i="1"/>
  <c r="K31" i="1"/>
  <c r="O31" i="1"/>
  <c r="E46" i="1"/>
  <c r="E48" i="1"/>
  <c r="K47" i="1"/>
  <c r="O47" i="1"/>
  <c r="E54" i="1"/>
  <c r="E57" i="1"/>
  <c r="E53" i="1"/>
  <c r="D4" i="1"/>
  <c r="H4" i="1"/>
  <c r="L4" i="1"/>
  <c r="L3" i="1" s="1"/>
  <c r="P4" i="1"/>
  <c r="G10" i="1"/>
  <c r="E12" i="1"/>
  <c r="E18" i="1"/>
  <c r="D21" i="1"/>
  <c r="E39" i="1"/>
  <c r="E50" i="1"/>
  <c r="E52" i="1"/>
  <c r="D10" i="1"/>
  <c r="H10" i="1"/>
  <c r="H3" i="1" s="1"/>
  <c r="L10" i="1"/>
  <c r="P10" i="1"/>
  <c r="E24" i="1"/>
  <c r="I31" i="1"/>
  <c r="M31" i="1"/>
  <c r="Q31" i="1"/>
  <c r="E58" i="1"/>
  <c r="H67" i="1"/>
  <c r="H80" i="1" s="1"/>
  <c r="E56" i="1"/>
  <c r="E38" i="1"/>
  <c r="G31" i="1"/>
  <c r="E32" i="1"/>
  <c r="E70" i="1"/>
  <c r="E78" i="1" s="1"/>
  <c r="G47" i="1"/>
  <c r="P67" i="1" l="1"/>
  <c r="P80" i="1" s="1"/>
  <c r="D3" i="1"/>
  <c r="K3" i="1"/>
  <c r="J3" i="1"/>
  <c r="N3" i="1"/>
  <c r="E31" i="1"/>
  <c r="F3" i="1"/>
  <c r="N67" i="1"/>
  <c r="N80" i="1" s="1"/>
  <c r="M67" i="1"/>
  <c r="M80" i="1" s="1"/>
  <c r="Q67" i="1"/>
  <c r="Q80" i="1" s="1"/>
  <c r="E21" i="1"/>
  <c r="D67" i="1"/>
  <c r="D80" i="1" s="1"/>
  <c r="P3" i="1"/>
  <c r="K67" i="1"/>
  <c r="K80" i="1" s="1"/>
  <c r="I67" i="1"/>
  <c r="I80" i="1" s="1"/>
  <c r="F67" i="1"/>
  <c r="F80" i="1" s="1"/>
  <c r="F82" i="1" s="1"/>
  <c r="I3" i="1"/>
  <c r="J67" i="1"/>
  <c r="J80" i="1" s="1"/>
  <c r="M3" i="1"/>
  <c r="E4" i="1"/>
  <c r="E10" i="1"/>
  <c r="O3" i="1"/>
  <c r="Q3" i="1"/>
  <c r="O67" i="1"/>
  <c r="O80" i="1" s="1"/>
  <c r="E47" i="1"/>
  <c r="L67" i="1"/>
  <c r="L80" i="1" s="1"/>
  <c r="G3" i="1"/>
  <c r="G67" i="1"/>
  <c r="G80" i="1" s="1"/>
  <c r="E3" i="1" l="1"/>
  <c r="E67" i="1"/>
  <c r="E80" i="1" s="1"/>
</calcChain>
</file>

<file path=xl/sharedStrings.xml><?xml version="1.0" encoding="utf-8"?>
<sst xmlns="http://schemas.openxmlformats.org/spreadsheetml/2006/main" count="122" uniqueCount="111">
  <si>
    <t>Detalle</t>
  </si>
  <si>
    <t>Presupuesto Aprobado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</si>
  <si>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</si>
  <si>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</si>
  <si>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</si>
  <si>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</si>
  <si>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</si>
  <si>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</si>
  <si>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</si>
  <si>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</si>
  <si>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</si>
  <si>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</si>
  <si>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</si>
  <si>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</si>
  <si>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</si>
  <si>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</si>
  <si>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</si>
  <si>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</si>
  <si>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</si>
  <si>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</si>
  <si>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</si>
  <si>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</si>
  <si>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</si>
  <si>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</si>
  <si>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</si>
  <si>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</si>
  <si>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</si>
  <si>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</si>
  <si>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</si>
  <si>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</si>
  <si>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</si>
  <si>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</si>
  <si>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</si>
  <si>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</si>
  <si>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</si>
  <si>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</si>
  <si>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</si>
  <si>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</si>
  <si>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</si>
  <si>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</si>
  <si>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</si>
  <si>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</si>
  <si>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</si>
  <si>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</si>
  <si>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</si>
  <si>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</si>
  <si>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</si>
  <si>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</si>
  <si>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</si>
  <si>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</si>
  <si>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</si>
  <si>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</si>
  <si>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</si>
  <si>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</si>
  <si>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</si>
  <si>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</si>
  <si>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</si>
  <si>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</si>
  <si>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</si>
  <si>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</si>
  <si>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</si>
  <si>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</si>
  <si>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</si>
  <si>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</si>
  <si>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</si>
  <si>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</si>
  <si>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</si>
  <si>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</si>
  <si>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</si>
  <si>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</si>
  <si>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</si>
  <si>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</si>
  <si>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</si>
  <si>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</si>
  <si>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</si>
  <si>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</si>
  <si>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</si>
  <si>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</si>
  <si>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</si>
  <si>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</si>
  <si>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</si>
  <si>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</si>
  <si>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</si>
  <si>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</si>
  <si>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</si>
  <si>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</si>
  <si>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</si>
  <si>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</si>
  <si>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</si>
  <si>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</si>
  <si>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</si>
  <si>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</si>
  <si>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</si>
  <si>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</si>
  <si>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</si>
  <si>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</si>
  <si>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</si>
  <si>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</si>
  <si>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</si>
  <si>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</si>
  <si>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</si>
  <si>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</si>
  <si>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AUTORIZADO  POR: _________________________________</t>
  </si>
  <si>
    <t xml:space="preserve">                                    Lic. Hommy Castillo </t>
  </si>
  <si>
    <t xml:space="preserve"> Lic. Baudy Antigua Hiciano</t>
  </si>
  <si>
    <t xml:space="preserve">                                    Analista de Presupuesto</t>
  </si>
  <si>
    <t xml:space="preserve">  Encargado  Financiero </t>
  </si>
  <si>
    <t>Fecha de registro: 10 de Febrero 2024</t>
  </si>
  <si>
    <t>Fecha de imputación: hasta el 31 de Enero 2024</t>
  </si>
  <si>
    <t>Lic. Baudy O. Antigua Hiciano</t>
  </si>
  <si>
    <t>Encargado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</si>
</sst>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haroni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Arial Black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theme="4" tint="0.79998168889431442"/>
      </patternFill>
    </fill>
    <fill>
      <patternFill patternType="solid">
        <fgColor rgb="FFC00000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9A0000"/>
        <bgColor theme="4" tint="0.79998168889431442"/>
      </patternFill>
    </fill>
    <fill>
      <patternFill patternType="solid">
        <fgColor rgb="FF9A000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2" fillId="0" borderId="0" xfId="1" applyFont="1" applyAlignment="1">
      <alignment vertical="center"/>
    </xf>
    <xf numFmtId="43" fontId="3" fillId="2" borderId="0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5" fillId="0" borderId="3" xfId="1" applyFont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1" applyFont="1" applyAlignment="1">
      <alignment vertical="center"/>
    </xf>
    <xf numFmtId="43" fontId="5" fillId="0" borderId="0" xfId="1" applyFont="1" applyAlignment="1">
      <alignment vertical="center" wrapText="1"/>
    </xf>
    <xf numFmtId="43" fontId="2" fillId="0" borderId="0" xfId="1" applyFont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vertical="center" wrapText="1"/>
    </xf>
    <xf numFmtId="43" fontId="5" fillId="0" borderId="0" xfId="1" quotePrefix="1" applyFont="1" applyAlignment="1">
      <alignment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left" vertical="center" wrapText="1"/>
    </xf>
    <xf numFmtId="43" fontId="5" fillId="0" borderId="3" xfId="1" applyFont="1" applyBorder="1" applyAlignment="1">
      <alignment vertical="center" wrapText="1"/>
    </xf>
    <xf numFmtId="43" fontId="6" fillId="2" borderId="4" xfId="1" applyFont="1" applyFill="1" applyBorder="1" applyAlignment="1">
      <alignment horizontal="left" vertical="center" wrapText="1"/>
    </xf>
    <xf numFmtId="43" fontId="6" fillId="5" borderId="4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2" fillId="0" borderId="0" xfId="1" applyNumberFormat="1" applyFont="1" applyAlignment="1">
      <alignment vertical="top"/>
    </xf>
    <xf numFmtId="0" fontId="8" fillId="0" borderId="0" xfId="1" applyNumberFormat="1" applyFont="1" applyAlignment="1">
      <alignment vertical="top"/>
    </xf>
    <xf numFmtId="43" fontId="2" fillId="0" borderId="0" xfId="1" applyFont="1" applyAlignment="1">
      <alignment vertical="top"/>
    </xf>
    <xf numFmtId="0" fontId="2" fillId="0" borderId="0" xfId="1" applyNumberFormat="1" applyFont="1" applyBorder="1" applyAlignment="1">
      <alignment vertical="top"/>
    </xf>
    <xf numFmtId="43" fontId="2" fillId="0" borderId="0" xfId="1" applyFont="1" applyBorder="1" applyAlignment="1">
      <alignment vertical="center"/>
    </xf>
    <xf numFmtId="43" fontId="9" fillId="0" borderId="0" xfId="1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43" fontId="2" fillId="0" borderId="5" xfId="1" applyFont="1" applyBorder="1" applyAlignment="1">
      <alignment vertical="center"/>
    </xf>
    <xf numFmtId="0" fontId="2" fillId="0" borderId="0" xfId="1" applyNumberFormat="1" applyFont="1" applyAlignment="1">
      <alignment horizontal="left" vertical="top" wrapText="1"/>
    </xf>
    <xf numFmtId="43" fontId="4" fillId="6" borderId="1" xfId="1" applyFont="1" applyFill="1" applyBorder="1" applyAlignment="1">
      <alignment horizontal="center" vertical="center" wrapText="1"/>
    </xf>
    <xf numFmtId="43" fontId="6" fillId="6" borderId="0" xfId="1" applyFont="1" applyFill="1" applyBorder="1" applyAlignment="1">
      <alignment horizontal="center" vertical="center" wrapText="1"/>
    </xf>
    <xf numFmtId="43" fontId="6" fillId="6" borderId="4" xfId="1" applyFont="1" applyFill="1" applyBorder="1" applyAlignment="1">
      <alignment horizontal="center" vertical="center" wrapText="1"/>
    </xf>
    <xf numFmtId="43" fontId="6" fillId="7" borderId="3" xfId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my%20Castillo/Desktop/2024/PRESUPUESTO%20APROBADO%20Y%20DETALLE%20EJECUCION%202024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4"/>
      <sheetName val="Ejecución Presupuesto UAI"/>
      <sheetName val="Detalle Ejecucion Presupuesto "/>
      <sheetName val="Modificacion de PPto 1"/>
      <sheetName val="Modificacion de ajuste cuentas"/>
      <sheetName val="AYUDAS"/>
      <sheetName val="Hoja1"/>
    </sheetNames>
    <sheetDataSet>
      <sheetData sheetId="0"/>
      <sheetData sheetId="1"/>
      <sheetData sheetId="2">
        <row r="4">
          <cell r="C4">
            <v>545200000</v>
          </cell>
          <cell r="D4">
            <v>37382994.609999999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12">
          <cell r="C12">
            <v>216540000</v>
          </cell>
          <cell r="D12">
            <v>40731950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9">
          <cell r="C19">
            <v>10050000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7">
          <cell r="C27">
            <v>78500000</v>
          </cell>
          <cell r="D27">
            <v>5541210.4400000004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32">
          <cell r="C32">
            <v>11800000</v>
          </cell>
          <cell r="D32">
            <v>1251542.49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40">
          <cell r="C40">
            <v>43000000</v>
          </cell>
          <cell r="D40">
            <v>1491581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4">
          <cell r="C44">
            <v>17000000</v>
          </cell>
          <cell r="D44">
            <v>212591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7">
          <cell r="C47">
            <v>6450000</v>
          </cell>
          <cell r="D47">
            <v>63109.81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51">
          <cell r="C51">
            <v>4720000</v>
          </cell>
          <cell r="D51">
            <v>221319.66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6">
          <cell r="C56">
            <v>3000000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8">
          <cell r="C58">
            <v>30495200</v>
          </cell>
          <cell r="D58">
            <v>1391520.13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62">
          <cell r="C62">
            <v>40853449</v>
          </cell>
          <cell r="D62">
            <v>1715129.7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72">
          <cell r="C72">
            <v>256157502</v>
          </cell>
          <cell r="D72">
            <v>646368.19999999995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85">
          <cell r="C85">
            <v>15500000</v>
          </cell>
          <cell r="D85">
            <v>269583.07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90">
          <cell r="C90">
            <v>3820000</v>
          </cell>
          <cell r="D90">
            <v>33872.199999999997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5">
          <cell r="C95">
            <v>2010000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9">
          <cell r="C99">
            <v>3933200</v>
          </cell>
          <cell r="D99">
            <v>45192.85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4">
          <cell r="C104">
            <v>60000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6">
          <cell r="C106">
            <v>1030000</v>
          </cell>
        </row>
        <row r="110">
          <cell r="C110">
            <v>965000</v>
          </cell>
          <cell r="D110">
            <v>3917.94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9">
          <cell r="C119">
            <v>17952000</v>
          </cell>
          <cell r="D119">
            <v>694101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8">
          <cell r="C128">
            <v>6571000</v>
          </cell>
          <cell r="D128">
            <v>236332.05999999997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42">
          <cell r="C142">
            <v>25000000</v>
          </cell>
          <cell r="D142">
            <v>1427867.4100000001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7">
          <cell r="C147">
            <v>2500000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9">
          <cell r="C149">
            <v>30000000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2">
          <cell r="C152">
            <v>12362000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8">
          <cell r="C158">
            <v>1212645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C162">
            <v>22650</v>
          </cell>
        </row>
        <row r="163">
          <cell r="C163">
            <v>9388250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7">
          <cell r="C167">
            <v>46658200</v>
          </cell>
          <cell r="D167">
            <v>60173.06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75">
          <cell r="C175">
            <v>2077386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8">
          <cell r="C178">
            <v>2429000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80">
          <cell r="C180">
            <v>275569502</v>
          </cell>
          <cell r="D180">
            <v>18846439.510000002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4">
          <cell r="C184">
            <v>15000000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6">
          <cell r="C186">
            <v>251432867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9">
          <cell r="D189">
            <v>112266796.14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T98"/>
  <sheetViews>
    <sheetView showGridLines="0" tabSelected="1" topLeftCell="A16" zoomScale="80" zoomScaleNormal="80" zoomScaleSheetLayoutView="85" workbookViewId="0">
      <selection activeCell="T3" sqref="T3"/>
    </sheetView>
  </sheetViews>
  <sheetFormatPr baseColWidth="10" defaultColWidth="9.140625" defaultRowHeight="14.25" x14ac:dyDescent="0.25"/>
  <cols>
    <col min="1" max="1" width="93.85546875" style="1" customWidth="1"/>
    <col min="2" max="2" width="8.42578125" style="1" customWidth="1"/>
    <col min="3" max="3" width="12.5703125" style="1" customWidth="1"/>
    <col min="4" max="4" width="19.5703125" style="1" bestFit="1" customWidth="1"/>
    <col min="5" max="5" width="21.42578125" style="1" bestFit="1" customWidth="1"/>
    <col min="6" max="6" width="20.42578125" style="1" customWidth="1"/>
    <col min="7" max="7" width="18.7109375" style="1" hidden="1" customWidth="1"/>
    <col min="8" max="8" width="17.7109375" style="1" hidden="1" customWidth="1"/>
    <col min="9" max="9" width="18" style="1" hidden="1" customWidth="1"/>
    <col min="10" max="10" width="20.7109375" style="1" hidden="1" customWidth="1"/>
    <col min="11" max="11" width="22.7109375" style="1" hidden="1" customWidth="1"/>
    <col min="12" max="13" width="15.7109375" style="1" hidden="1" customWidth="1"/>
    <col min="14" max="14" width="16" style="1" hidden="1" customWidth="1"/>
    <col min="15" max="15" width="19.42578125" style="1" hidden="1" customWidth="1"/>
    <col min="16" max="16" width="14.5703125" style="1" hidden="1" customWidth="1"/>
    <col min="17" max="17" width="15.7109375" style="1" hidden="1" customWidth="1"/>
    <col min="18" max="18" width="9.140625" style="1"/>
    <col min="19" max="19" width="15" style="1" bestFit="1" customWidth="1"/>
    <col min="20" max="20" width="18.7109375" style="1" customWidth="1"/>
    <col min="21" max="27" width="6" style="1" bestFit="1" customWidth="1"/>
    <col min="28" max="29" width="7" style="1" bestFit="1" customWidth="1"/>
    <col min="30" max="16384" width="9.140625" style="1"/>
  </cols>
  <sheetData>
    <row r="1" spans="1:18" ht="15" thickBot="1" x14ac:dyDescent="0.3"/>
    <row r="2" spans="1:18" s="4" customFormat="1" ht="32.25" thickBot="1" x14ac:dyDescent="0.3">
      <c r="A2" s="2" t="s">
        <v>0</v>
      </c>
      <c r="B2" s="2"/>
      <c r="C2" s="2"/>
      <c r="D2" s="2" t="s">
        <v>1</v>
      </c>
      <c r="E2" s="33" t="s">
        <v>2</v>
      </c>
      <c r="F2" s="3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</row>
    <row r="3" spans="1:18" ht="15" x14ac:dyDescent="0.25">
      <c r="A3" s="5" t="s">
        <v>15</v>
      </c>
      <c r="B3" s="5"/>
      <c r="C3" s="5"/>
      <c r="D3" s="5">
        <f>+D4+D10+D21+D31+D39+D47+D56</f>
        <v>1989259851</v>
      </c>
      <c r="E3" s="5">
        <f>SUM(F3:Q3)</f>
        <v>112266796.13999999</v>
      </c>
      <c r="F3" s="5">
        <f t="shared" ref="F3:Q3" si="0">+F4+F10+F21+F31+F39+F47+F56</f>
        <v>112266796.13999999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5">
        <f t="shared" si="0"/>
        <v>0</v>
      </c>
      <c r="L3" s="5">
        <f t="shared" si="0"/>
        <v>0</v>
      </c>
      <c r="M3" s="5">
        <f t="shared" si="0"/>
        <v>0</v>
      </c>
      <c r="N3" s="5">
        <f t="shared" si="0"/>
        <v>0</v>
      </c>
      <c r="O3" s="5">
        <f t="shared" si="0"/>
        <v>0</v>
      </c>
      <c r="P3" s="5">
        <f t="shared" si="0"/>
        <v>0</v>
      </c>
      <c r="Q3" s="5">
        <f t="shared" si="0"/>
        <v>0</v>
      </c>
    </row>
    <row r="4" spans="1:18" ht="15" x14ac:dyDescent="0.25">
      <c r="A4" s="6" t="s">
        <v>16</v>
      </c>
      <c r="B4" s="6"/>
      <c r="C4" s="6"/>
      <c r="D4" s="7">
        <f>SUM(D5:D9)</f>
        <v>850290000</v>
      </c>
      <c r="E4" s="8">
        <f>SUM(F4:Q4)</f>
        <v>83656155.049999997</v>
      </c>
      <c r="F4" s="9">
        <f>SUM(F5:F9)</f>
        <v>83656155.049999997</v>
      </c>
      <c r="G4" s="9">
        <f t="shared" ref="G4:Q4" si="1">SUM(G5:G9)</f>
        <v>0</v>
      </c>
      <c r="H4" s="9">
        <f t="shared" si="1"/>
        <v>0</v>
      </c>
      <c r="I4" s="9">
        <f t="shared" si="1"/>
        <v>0</v>
      </c>
      <c r="J4" s="9">
        <f t="shared" si="1"/>
        <v>0</v>
      </c>
      <c r="K4" s="9">
        <f t="shared" si="1"/>
        <v>0</v>
      </c>
      <c r="L4" s="9">
        <f t="shared" si="1"/>
        <v>0</v>
      </c>
      <c r="M4" s="9">
        <f t="shared" si="1"/>
        <v>0</v>
      </c>
      <c r="N4" s="9">
        <f t="shared" si="1"/>
        <v>0</v>
      </c>
      <c r="O4" s="9">
        <f t="shared" si="1"/>
        <v>0</v>
      </c>
      <c r="P4" s="9">
        <f t="shared" si="1"/>
        <v>0</v>
      </c>
      <c r="Q4" s="9">
        <f t="shared" si="1"/>
        <v>0</v>
      </c>
    </row>
    <row r="5" spans="1:18" x14ac:dyDescent="0.25">
      <c r="A5" s="10" t="s">
        <v>17</v>
      </c>
      <c r="B5" s="10"/>
      <c r="C5" s="10"/>
      <c r="D5" s="11">
        <f>+'[1]Detalle Ejecucion Presupuesto '!C4</f>
        <v>545200000</v>
      </c>
      <c r="E5" s="12">
        <f>SUM(F5:Q5)</f>
        <v>37382994.609999999</v>
      </c>
      <c r="F5" s="11">
        <f>+'[1]Detalle Ejecucion Presupuesto '!D4</f>
        <v>37382994.609999999</v>
      </c>
      <c r="G5" s="11">
        <f>+'[1]Detalle Ejecucion Presupuesto '!E4</f>
        <v>0</v>
      </c>
      <c r="H5" s="11">
        <f>+'[1]Detalle Ejecucion Presupuesto '!F4</f>
        <v>0</v>
      </c>
      <c r="I5" s="11">
        <f>+'[1]Detalle Ejecucion Presupuesto '!G4</f>
        <v>0</v>
      </c>
      <c r="J5" s="11">
        <f>+'[1]Detalle Ejecucion Presupuesto '!H4</f>
        <v>0</v>
      </c>
      <c r="K5" s="11">
        <f>+'[1]Detalle Ejecucion Presupuesto '!I4</f>
        <v>0</v>
      </c>
      <c r="L5" s="11">
        <f>+'[1]Detalle Ejecucion Presupuesto '!J4</f>
        <v>0</v>
      </c>
      <c r="M5" s="11">
        <f>+'[1]Detalle Ejecucion Presupuesto '!K4</f>
        <v>0</v>
      </c>
      <c r="N5" s="11">
        <f>+'[1]Detalle Ejecucion Presupuesto '!L4</f>
        <v>0</v>
      </c>
      <c r="O5" s="11">
        <f>+'[1]Detalle Ejecucion Presupuesto '!M4</f>
        <v>0</v>
      </c>
      <c r="P5" s="11">
        <f>+'[1]Detalle Ejecucion Presupuesto '!N4</f>
        <v>0</v>
      </c>
      <c r="Q5" s="11">
        <f>+'[1]Detalle Ejecucion Presupuesto '!O4</f>
        <v>0</v>
      </c>
    </row>
    <row r="6" spans="1:18" x14ac:dyDescent="0.25">
      <c r="A6" s="10" t="s">
        <v>18</v>
      </c>
      <c r="B6" s="10"/>
      <c r="C6" s="10"/>
      <c r="D6" s="11">
        <f>+'[1]Detalle Ejecucion Presupuesto '!C12</f>
        <v>216540000</v>
      </c>
      <c r="E6" s="1">
        <f>SUM(F6:Q6)</f>
        <v>40731950</v>
      </c>
      <c r="F6" s="11">
        <f>+'[1]Detalle Ejecucion Presupuesto '!D12</f>
        <v>40731950</v>
      </c>
      <c r="G6" s="11">
        <f>+'[1]Detalle Ejecucion Presupuesto '!E12</f>
        <v>0</v>
      </c>
      <c r="H6" s="11">
        <f>+'[1]Detalle Ejecucion Presupuesto '!F12</f>
        <v>0</v>
      </c>
      <c r="I6" s="11">
        <f>+'[1]Detalle Ejecucion Presupuesto '!G12</f>
        <v>0</v>
      </c>
      <c r="J6" s="11">
        <f>+'[1]Detalle Ejecucion Presupuesto '!H12</f>
        <v>0</v>
      </c>
      <c r="K6" s="11">
        <f>+'[1]Detalle Ejecucion Presupuesto '!I12</f>
        <v>0</v>
      </c>
      <c r="L6" s="11">
        <f>+'[1]Detalle Ejecucion Presupuesto '!J12</f>
        <v>0</v>
      </c>
      <c r="M6" s="11">
        <f>+'[1]Detalle Ejecucion Presupuesto '!K12</f>
        <v>0</v>
      </c>
      <c r="N6" s="11">
        <f>+'[1]Detalle Ejecucion Presupuesto '!L12</f>
        <v>0</v>
      </c>
      <c r="O6" s="11">
        <f>+'[1]Detalle Ejecucion Presupuesto '!M12</f>
        <v>0</v>
      </c>
      <c r="P6" s="11">
        <f>+'[1]Detalle Ejecucion Presupuesto '!N12</f>
        <v>0</v>
      </c>
      <c r="Q6" s="11">
        <f>+'[1]Detalle Ejecucion Presupuesto '!O12</f>
        <v>0</v>
      </c>
    </row>
    <row r="7" spans="1:18" x14ac:dyDescent="0.25">
      <c r="A7" s="10" t="s">
        <v>19</v>
      </c>
      <c r="B7" s="10"/>
      <c r="C7" s="10"/>
      <c r="D7" s="11">
        <f>+'[1]Detalle Ejecucion Presupuesto '!C19</f>
        <v>10050000</v>
      </c>
      <c r="E7" s="1">
        <f t="shared" ref="E7:E45" si="2">SUM(F7:Q7)</f>
        <v>0</v>
      </c>
      <c r="F7" s="11">
        <f>+'[1]Detalle Ejecucion Presupuesto '!D19</f>
        <v>0</v>
      </c>
      <c r="G7" s="11">
        <f>+'[1]Detalle Ejecucion Presupuesto '!E19</f>
        <v>0</v>
      </c>
      <c r="H7" s="11">
        <f>+'[1]Detalle Ejecucion Presupuesto '!F19</f>
        <v>0</v>
      </c>
      <c r="I7" s="11">
        <f>+'[1]Detalle Ejecucion Presupuesto '!G19</f>
        <v>0</v>
      </c>
      <c r="J7" s="11">
        <f>+'[1]Detalle Ejecucion Presupuesto '!H19</f>
        <v>0</v>
      </c>
      <c r="K7" s="11">
        <f>+'[1]Detalle Ejecucion Presupuesto '!I19</f>
        <v>0</v>
      </c>
      <c r="L7" s="11">
        <f>+'[1]Detalle Ejecucion Presupuesto '!J19</f>
        <v>0</v>
      </c>
      <c r="M7" s="11">
        <f>+'[1]Detalle Ejecucion Presupuesto '!K19</f>
        <v>0</v>
      </c>
      <c r="N7" s="11">
        <f>+'[1]Detalle Ejecucion Presupuesto '!L19</f>
        <v>0</v>
      </c>
      <c r="O7" s="11">
        <f>+'[1]Detalle Ejecucion Presupuesto '!M19</f>
        <v>0</v>
      </c>
      <c r="P7" s="11">
        <f>+'[1]Detalle Ejecucion Presupuesto '!N19</f>
        <v>0</v>
      </c>
      <c r="Q7" s="11">
        <f>+'[1]Detalle Ejecucion Presupuesto '!O19</f>
        <v>0</v>
      </c>
    </row>
    <row r="8" spans="1:18" x14ac:dyDescent="0.25">
      <c r="A8" s="10" t="s">
        <v>20</v>
      </c>
      <c r="B8" s="10"/>
      <c r="C8" s="10"/>
      <c r="D8" s="11">
        <f>+'[1]Detalle Ejecucion Presupuesto '!C22</f>
        <v>0</v>
      </c>
      <c r="E8" s="1">
        <f t="shared" si="2"/>
        <v>0</v>
      </c>
      <c r="F8" s="11">
        <f>+'[1]Detalle Ejecucion Presupuesto '!D22</f>
        <v>0</v>
      </c>
      <c r="G8" s="11">
        <f>+'[1]Detalle Ejecucion Presupuesto '!E22</f>
        <v>0</v>
      </c>
      <c r="H8" s="11">
        <f>+'[1]Detalle Ejecucion Presupuesto '!F22</f>
        <v>0</v>
      </c>
      <c r="I8" s="11">
        <f>+'[1]Detalle Ejecucion Presupuesto '!G22</f>
        <v>0</v>
      </c>
      <c r="J8" s="11">
        <f>+'[1]Detalle Ejecucion Presupuesto '!H22</f>
        <v>0</v>
      </c>
      <c r="K8" s="11">
        <f>+'[1]Detalle Ejecucion Presupuesto '!I22</f>
        <v>0</v>
      </c>
      <c r="L8" s="11">
        <f>+'[1]Detalle Ejecucion Presupuesto '!J22</f>
        <v>0</v>
      </c>
      <c r="M8" s="11">
        <f>+'[1]Detalle Ejecucion Presupuesto '!K22</f>
        <v>0</v>
      </c>
      <c r="N8" s="11">
        <f>+'[1]Detalle Ejecucion Presupuesto '!L22</f>
        <v>0</v>
      </c>
      <c r="O8" s="11">
        <f>+'[1]Detalle Ejecucion Presupuesto '!M22</f>
        <v>0</v>
      </c>
      <c r="P8" s="11">
        <f>+'[1]Detalle Ejecucion Presupuesto '!N22</f>
        <v>0</v>
      </c>
      <c r="Q8" s="11">
        <f>+'[1]Detalle Ejecucion Presupuesto '!O22</f>
        <v>0</v>
      </c>
    </row>
    <row r="9" spans="1:18" x14ac:dyDescent="0.25">
      <c r="A9" s="10" t="s">
        <v>21</v>
      </c>
      <c r="B9" s="10"/>
      <c r="C9" s="10"/>
      <c r="D9" s="11">
        <f>+'[1]Detalle Ejecucion Presupuesto '!C27</f>
        <v>78500000</v>
      </c>
      <c r="E9" s="1">
        <f t="shared" si="2"/>
        <v>5541210.4400000004</v>
      </c>
      <c r="F9" s="11">
        <f>+'[1]Detalle Ejecucion Presupuesto '!D27</f>
        <v>5541210.4400000004</v>
      </c>
      <c r="G9" s="11">
        <f>+'[1]Detalle Ejecucion Presupuesto '!E27</f>
        <v>0</v>
      </c>
      <c r="H9" s="11">
        <f>+'[1]Detalle Ejecucion Presupuesto '!F27</f>
        <v>0</v>
      </c>
      <c r="I9" s="11">
        <f>+'[1]Detalle Ejecucion Presupuesto '!G27</f>
        <v>0</v>
      </c>
      <c r="J9" s="11">
        <f>+'[1]Detalle Ejecucion Presupuesto '!H27</f>
        <v>0</v>
      </c>
      <c r="K9" s="11">
        <f>+'[1]Detalle Ejecucion Presupuesto '!I27</f>
        <v>0</v>
      </c>
      <c r="L9" s="11">
        <f>+'[1]Detalle Ejecucion Presupuesto '!J27</f>
        <v>0</v>
      </c>
      <c r="M9" s="11">
        <f>+'[1]Detalle Ejecucion Presupuesto '!K27</f>
        <v>0</v>
      </c>
      <c r="N9" s="11">
        <f>+'[1]Detalle Ejecucion Presupuesto '!L27</f>
        <v>0</v>
      </c>
      <c r="O9" s="11">
        <f>+'[1]Detalle Ejecucion Presupuesto '!M27</f>
        <v>0</v>
      </c>
      <c r="P9" s="11">
        <f>+'[1]Detalle Ejecucion Presupuesto '!N27</f>
        <v>0</v>
      </c>
      <c r="Q9" s="11">
        <f>+'[1]Detalle Ejecucion Presupuesto '!O27</f>
        <v>0</v>
      </c>
    </row>
    <row r="10" spans="1:18" ht="15" x14ac:dyDescent="0.25">
      <c r="A10" s="6" t="s">
        <v>22</v>
      </c>
      <c r="B10" s="6"/>
      <c r="C10" s="6"/>
      <c r="D10" s="7">
        <f>SUM(D11:D20)</f>
        <v>428976151</v>
      </c>
      <c r="E10" s="8">
        <f>SUM(F10:Q10)</f>
        <v>7262745.0600000005</v>
      </c>
      <c r="F10" s="9">
        <f>SUM(F11:F20)</f>
        <v>7262745.0600000005</v>
      </c>
      <c r="G10" s="9">
        <f t="shared" ref="G10:Q10" si="3">SUM(G11:G20)</f>
        <v>0</v>
      </c>
      <c r="H10" s="9">
        <f t="shared" si="3"/>
        <v>0</v>
      </c>
      <c r="I10" s="9">
        <f t="shared" si="3"/>
        <v>0</v>
      </c>
      <c r="J10" s="9">
        <f t="shared" si="3"/>
        <v>0</v>
      </c>
      <c r="K10" s="9">
        <f t="shared" si="3"/>
        <v>0</v>
      </c>
      <c r="L10" s="9">
        <f t="shared" si="3"/>
        <v>0</v>
      </c>
      <c r="M10" s="9">
        <f t="shared" si="3"/>
        <v>0</v>
      </c>
      <c r="N10" s="9">
        <f t="shared" si="3"/>
        <v>0</v>
      </c>
      <c r="O10" s="9">
        <f t="shared" si="3"/>
        <v>0</v>
      </c>
      <c r="P10" s="9">
        <f t="shared" si="3"/>
        <v>0</v>
      </c>
      <c r="Q10" s="9">
        <f t="shared" si="3"/>
        <v>0</v>
      </c>
      <c r="R10" s="9"/>
    </row>
    <row r="11" spans="1:18" x14ac:dyDescent="0.25">
      <c r="A11" s="10" t="s">
        <v>23</v>
      </c>
      <c r="B11" s="10"/>
      <c r="C11" s="10"/>
      <c r="D11" s="11">
        <f>+'[1]Detalle Ejecucion Presupuesto '!C32</f>
        <v>11800000</v>
      </c>
      <c r="E11" s="1">
        <f t="shared" si="2"/>
        <v>1251542.49</v>
      </c>
      <c r="F11" s="11">
        <f>+'[1]Detalle Ejecucion Presupuesto '!D32</f>
        <v>1251542.49</v>
      </c>
      <c r="G11" s="11">
        <f>+'[1]Detalle Ejecucion Presupuesto '!E32</f>
        <v>0</v>
      </c>
      <c r="H11" s="11">
        <f>+'[1]Detalle Ejecucion Presupuesto '!F32</f>
        <v>0</v>
      </c>
      <c r="I11" s="11">
        <f>+'[1]Detalle Ejecucion Presupuesto '!G32</f>
        <v>0</v>
      </c>
      <c r="J11" s="11">
        <f>+'[1]Detalle Ejecucion Presupuesto '!H32</f>
        <v>0</v>
      </c>
      <c r="K11" s="11">
        <f>+'[1]Detalle Ejecucion Presupuesto '!I32</f>
        <v>0</v>
      </c>
      <c r="L11" s="11">
        <f>+'[1]Detalle Ejecucion Presupuesto '!J32</f>
        <v>0</v>
      </c>
      <c r="M11" s="11">
        <f>+'[1]Detalle Ejecucion Presupuesto '!K32</f>
        <v>0</v>
      </c>
      <c r="N11" s="11">
        <f>+'[1]Detalle Ejecucion Presupuesto '!L32</f>
        <v>0</v>
      </c>
      <c r="O11" s="11">
        <f>+'[1]Detalle Ejecucion Presupuesto '!M32</f>
        <v>0</v>
      </c>
      <c r="P11" s="11">
        <f>+'[1]Detalle Ejecucion Presupuesto '!N32</f>
        <v>0</v>
      </c>
      <c r="Q11" s="11">
        <f>+'[1]Detalle Ejecucion Presupuesto '!O32</f>
        <v>0</v>
      </c>
    </row>
    <row r="12" spans="1:18" x14ac:dyDescent="0.25">
      <c r="A12" s="10" t="s">
        <v>24</v>
      </c>
      <c r="B12" s="10"/>
      <c r="C12" s="10"/>
      <c r="D12" s="11">
        <f>+'[1]Detalle Ejecucion Presupuesto '!C40</f>
        <v>43000000</v>
      </c>
      <c r="E12" s="1">
        <f t="shared" si="2"/>
        <v>1491581</v>
      </c>
      <c r="F12" s="11">
        <f>+'[1]Detalle Ejecucion Presupuesto '!D40</f>
        <v>1491581</v>
      </c>
      <c r="G12" s="11">
        <f>+'[1]Detalle Ejecucion Presupuesto '!E40</f>
        <v>0</v>
      </c>
      <c r="H12" s="11">
        <f>+'[1]Detalle Ejecucion Presupuesto '!F40</f>
        <v>0</v>
      </c>
      <c r="I12" s="11">
        <f>+'[1]Detalle Ejecucion Presupuesto '!G40</f>
        <v>0</v>
      </c>
      <c r="J12" s="11">
        <f>+'[1]Detalle Ejecucion Presupuesto '!H40</f>
        <v>0</v>
      </c>
      <c r="K12" s="11">
        <f>+'[1]Detalle Ejecucion Presupuesto '!I40</f>
        <v>0</v>
      </c>
      <c r="L12" s="11">
        <f>+'[1]Detalle Ejecucion Presupuesto '!J40</f>
        <v>0</v>
      </c>
      <c r="M12" s="11">
        <f>+'[1]Detalle Ejecucion Presupuesto '!K40</f>
        <v>0</v>
      </c>
      <c r="N12" s="11">
        <f>+'[1]Detalle Ejecucion Presupuesto '!L40</f>
        <v>0</v>
      </c>
      <c r="O12" s="11">
        <f>+'[1]Detalle Ejecucion Presupuesto '!M40</f>
        <v>0</v>
      </c>
      <c r="P12" s="11">
        <f>+'[1]Detalle Ejecucion Presupuesto '!N40</f>
        <v>0</v>
      </c>
      <c r="Q12" s="11">
        <f>+'[1]Detalle Ejecucion Presupuesto '!O40</f>
        <v>0</v>
      </c>
    </row>
    <row r="13" spans="1:18" ht="21.75" customHeight="1" x14ac:dyDescent="0.25">
      <c r="A13" s="10" t="s">
        <v>25</v>
      </c>
      <c r="B13" s="10"/>
      <c r="C13" s="10"/>
      <c r="D13" s="11">
        <f>+'[1]Detalle Ejecucion Presupuesto '!C44</f>
        <v>17000000</v>
      </c>
      <c r="E13" s="12">
        <f t="shared" si="2"/>
        <v>212591</v>
      </c>
      <c r="F13" s="11">
        <f>+'[1]Detalle Ejecucion Presupuesto '!D44</f>
        <v>212591</v>
      </c>
      <c r="G13" s="11">
        <f>+'[1]Detalle Ejecucion Presupuesto '!E44</f>
        <v>0</v>
      </c>
      <c r="H13" s="11">
        <f>+'[1]Detalle Ejecucion Presupuesto '!F44</f>
        <v>0</v>
      </c>
      <c r="I13" s="11">
        <f>+'[1]Detalle Ejecucion Presupuesto '!G44</f>
        <v>0</v>
      </c>
      <c r="J13" s="11">
        <f>+'[1]Detalle Ejecucion Presupuesto '!H44</f>
        <v>0</v>
      </c>
      <c r="K13" s="11">
        <f>+'[1]Detalle Ejecucion Presupuesto '!I44</f>
        <v>0</v>
      </c>
      <c r="L13" s="11">
        <f>+'[1]Detalle Ejecucion Presupuesto '!J44</f>
        <v>0</v>
      </c>
      <c r="M13" s="11">
        <f>+'[1]Detalle Ejecucion Presupuesto '!K44</f>
        <v>0</v>
      </c>
      <c r="N13" s="11">
        <f>+'[1]Detalle Ejecucion Presupuesto '!L44</f>
        <v>0</v>
      </c>
      <c r="O13" s="11">
        <f>+'[1]Detalle Ejecucion Presupuesto '!M44</f>
        <v>0</v>
      </c>
      <c r="P13" s="11">
        <f>+'[1]Detalle Ejecucion Presupuesto '!N44</f>
        <v>0</v>
      </c>
      <c r="Q13" s="11">
        <f>+'[1]Detalle Ejecucion Presupuesto '!O44</f>
        <v>0</v>
      </c>
    </row>
    <row r="14" spans="1:18" ht="27" customHeight="1" x14ac:dyDescent="0.25">
      <c r="A14" s="10" t="s">
        <v>26</v>
      </c>
      <c r="B14" s="10"/>
      <c r="C14" s="10"/>
      <c r="D14" s="11">
        <f>+'[1]Detalle Ejecucion Presupuesto '!C47</f>
        <v>6450000</v>
      </c>
      <c r="E14" s="1">
        <f t="shared" si="2"/>
        <v>63109.81</v>
      </c>
      <c r="F14" s="11">
        <f>+'[1]Detalle Ejecucion Presupuesto '!D47</f>
        <v>63109.81</v>
      </c>
      <c r="G14" s="11">
        <f>+'[1]Detalle Ejecucion Presupuesto '!E47</f>
        <v>0</v>
      </c>
      <c r="H14" s="11">
        <f>+'[1]Detalle Ejecucion Presupuesto '!F47</f>
        <v>0</v>
      </c>
      <c r="I14" s="11">
        <f>+'[1]Detalle Ejecucion Presupuesto '!G47</f>
        <v>0</v>
      </c>
      <c r="J14" s="11">
        <f>+'[1]Detalle Ejecucion Presupuesto '!H47</f>
        <v>0</v>
      </c>
      <c r="K14" s="11">
        <f>+'[1]Detalle Ejecucion Presupuesto '!I47</f>
        <v>0</v>
      </c>
      <c r="L14" s="11">
        <f>+'[1]Detalle Ejecucion Presupuesto '!J47</f>
        <v>0</v>
      </c>
      <c r="M14" s="11">
        <f>+'[1]Detalle Ejecucion Presupuesto '!K47</f>
        <v>0</v>
      </c>
      <c r="N14" s="11">
        <f>+'[1]Detalle Ejecucion Presupuesto '!L47</f>
        <v>0</v>
      </c>
      <c r="O14" s="11">
        <f>+'[1]Detalle Ejecucion Presupuesto '!M47</f>
        <v>0</v>
      </c>
      <c r="P14" s="11">
        <f>+'[1]Detalle Ejecucion Presupuesto '!N47</f>
        <v>0</v>
      </c>
      <c r="Q14" s="11">
        <f>+'[1]Detalle Ejecucion Presupuesto '!O47</f>
        <v>0</v>
      </c>
    </row>
    <row r="15" spans="1:18" x14ac:dyDescent="0.25">
      <c r="A15" s="10" t="s">
        <v>27</v>
      </c>
      <c r="B15" s="10"/>
      <c r="C15" s="10"/>
      <c r="D15" s="11">
        <f>+'[1]Detalle Ejecucion Presupuesto '!C51</f>
        <v>4720000</v>
      </c>
      <c r="E15" s="1">
        <f t="shared" si="2"/>
        <v>221319.66</v>
      </c>
      <c r="F15" s="11">
        <f>+'[1]Detalle Ejecucion Presupuesto '!D51</f>
        <v>221319.66</v>
      </c>
      <c r="G15" s="11">
        <f>+'[1]Detalle Ejecucion Presupuesto '!E51</f>
        <v>0</v>
      </c>
      <c r="H15" s="11">
        <f>+'[1]Detalle Ejecucion Presupuesto '!F51</f>
        <v>0</v>
      </c>
      <c r="I15" s="11">
        <f>+'[1]Detalle Ejecucion Presupuesto '!G51</f>
        <v>0</v>
      </c>
      <c r="J15" s="11">
        <f>+'[1]Detalle Ejecucion Presupuesto '!H51</f>
        <v>0</v>
      </c>
      <c r="K15" s="11">
        <f>+'[1]Detalle Ejecucion Presupuesto '!I51</f>
        <v>0</v>
      </c>
      <c r="L15" s="11">
        <f>+'[1]Detalle Ejecucion Presupuesto '!J51</f>
        <v>0</v>
      </c>
      <c r="M15" s="11">
        <f>+'[1]Detalle Ejecucion Presupuesto '!K51</f>
        <v>0</v>
      </c>
      <c r="N15" s="11">
        <f>+'[1]Detalle Ejecucion Presupuesto '!L51</f>
        <v>0</v>
      </c>
      <c r="O15" s="11">
        <f>+'[1]Detalle Ejecucion Presupuesto '!M51</f>
        <v>0</v>
      </c>
      <c r="P15" s="11">
        <f>+'[1]Detalle Ejecucion Presupuesto '!N51</f>
        <v>0</v>
      </c>
      <c r="Q15" s="11">
        <f>+'[1]Detalle Ejecucion Presupuesto '!O51</f>
        <v>0</v>
      </c>
    </row>
    <row r="16" spans="1:18" ht="18.75" customHeight="1" x14ac:dyDescent="0.25">
      <c r="A16" s="10" t="s">
        <v>28</v>
      </c>
      <c r="B16" s="10"/>
      <c r="C16" s="10"/>
      <c r="D16" s="11">
        <f>+'[1]Detalle Ejecucion Presupuesto '!C58</f>
        <v>30495200</v>
      </c>
      <c r="E16" s="1">
        <f t="shared" si="2"/>
        <v>1391520.13</v>
      </c>
      <c r="F16" s="11">
        <f>+'[1]Detalle Ejecucion Presupuesto '!D58</f>
        <v>1391520.13</v>
      </c>
      <c r="G16" s="11">
        <f>+'[1]Detalle Ejecucion Presupuesto '!E58</f>
        <v>0</v>
      </c>
      <c r="H16" s="11">
        <f>+'[1]Detalle Ejecucion Presupuesto '!F58</f>
        <v>0</v>
      </c>
      <c r="I16" s="11">
        <f>+'[1]Detalle Ejecucion Presupuesto '!G58</f>
        <v>0</v>
      </c>
      <c r="J16" s="11">
        <f>+'[1]Detalle Ejecucion Presupuesto '!H58</f>
        <v>0</v>
      </c>
      <c r="K16" s="11">
        <f>+'[1]Detalle Ejecucion Presupuesto '!I58</f>
        <v>0</v>
      </c>
      <c r="L16" s="11">
        <f>+'[1]Detalle Ejecucion Presupuesto '!J58</f>
        <v>0</v>
      </c>
      <c r="M16" s="11">
        <f>+'[1]Detalle Ejecucion Presupuesto '!K58</f>
        <v>0</v>
      </c>
      <c r="N16" s="11">
        <f>+'[1]Detalle Ejecucion Presupuesto '!L58</f>
        <v>0</v>
      </c>
      <c r="O16" s="11">
        <f>+'[1]Detalle Ejecucion Presupuesto '!M58</f>
        <v>0</v>
      </c>
      <c r="P16" s="11">
        <f>+'[1]Detalle Ejecucion Presupuesto '!N58</f>
        <v>0</v>
      </c>
      <c r="Q16" s="11">
        <f>+'[1]Detalle Ejecucion Presupuesto '!O58</f>
        <v>0</v>
      </c>
    </row>
    <row r="17" spans="1:20" ht="18.75" customHeight="1" x14ac:dyDescent="0.25">
      <c r="A17" s="10" t="s">
        <v>29</v>
      </c>
      <c r="B17" s="10"/>
      <c r="C17" s="10"/>
      <c r="D17" s="11">
        <f>+'[1]Detalle Ejecucion Presupuesto '!C56</f>
        <v>3000000</v>
      </c>
      <c r="E17" s="1">
        <f>SUM(F17:Q17)</f>
        <v>0</v>
      </c>
      <c r="F17" s="11">
        <f>+'[1]Detalle Ejecucion Presupuesto '!D56</f>
        <v>0</v>
      </c>
      <c r="G17" s="11">
        <f>+'[1]Detalle Ejecucion Presupuesto '!E56</f>
        <v>0</v>
      </c>
      <c r="H17" s="11">
        <f>+'[1]Detalle Ejecucion Presupuesto '!F56</f>
        <v>0</v>
      </c>
      <c r="I17" s="11">
        <f>+'[1]Detalle Ejecucion Presupuesto '!G56</f>
        <v>0</v>
      </c>
      <c r="J17" s="11">
        <f>+'[1]Detalle Ejecucion Presupuesto '!H56</f>
        <v>0</v>
      </c>
      <c r="K17" s="11">
        <f>+'[1]Detalle Ejecucion Presupuesto '!I56</f>
        <v>0</v>
      </c>
      <c r="L17" s="11">
        <f>+'[1]Detalle Ejecucion Presupuesto '!J56</f>
        <v>0</v>
      </c>
      <c r="M17" s="11">
        <f>+'[1]Detalle Ejecucion Presupuesto '!K56</f>
        <v>0</v>
      </c>
      <c r="N17" s="11">
        <f>+'[1]Detalle Ejecucion Presupuesto '!L56</f>
        <v>0</v>
      </c>
      <c r="O17" s="11">
        <f>+'[1]Detalle Ejecucion Presupuesto '!M56</f>
        <v>0</v>
      </c>
      <c r="P17" s="11">
        <f>+'[1]Detalle Ejecucion Presupuesto '!N56</f>
        <v>0</v>
      </c>
      <c r="Q17" s="11">
        <f>+'[1]Detalle Ejecucion Presupuesto '!O56</f>
        <v>0</v>
      </c>
    </row>
    <row r="18" spans="1:20" ht="44.25" customHeight="1" x14ac:dyDescent="0.25">
      <c r="A18" s="10" t="s">
        <v>30</v>
      </c>
      <c r="B18" s="10"/>
      <c r="C18" s="10"/>
      <c r="D18" s="11">
        <f>+'[1]Detalle Ejecucion Presupuesto '!C62</f>
        <v>40853449</v>
      </c>
      <c r="E18" s="1">
        <f t="shared" si="2"/>
        <v>1715129.7</v>
      </c>
      <c r="F18" s="11">
        <f>+'[1]Detalle Ejecucion Presupuesto '!D62</f>
        <v>1715129.7</v>
      </c>
      <c r="G18" s="11">
        <f>+'[1]Detalle Ejecucion Presupuesto '!E62</f>
        <v>0</v>
      </c>
      <c r="H18" s="11">
        <f>+'[1]Detalle Ejecucion Presupuesto '!F62</f>
        <v>0</v>
      </c>
      <c r="I18" s="11">
        <f>+'[1]Detalle Ejecucion Presupuesto '!G62</f>
        <v>0</v>
      </c>
      <c r="J18" s="11">
        <f>+'[1]Detalle Ejecucion Presupuesto '!H62</f>
        <v>0</v>
      </c>
      <c r="K18" s="11">
        <f>+'[1]Detalle Ejecucion Presupuesto '!I62</f>
        <v>0</v>
      </c>
      <c r="L18" s="11">
        <f>+'[1]Detalle Ejecucion Presupuesto '!J62</f>
        <v>0</v>
      </c>
      <c r="M18" s="11">
        <f>+'[1]Detalle Ejecucion Presupuesto '!K62</f>
        <v>0</v>
      </c>
      <c r="N18" s="11">
        <f>+'[1]Detalle Ejecucion Presupuesto '!L62</f>
        <v>0</v>
      </c>
      <c r="O18" s="11">
        <f>+'[1]Detalle Ejecucion Presupuesto '!M62</f>
        <v>0</v>
      </c>
      <c r="P18" s="11">
        <f>+'[1]Detalle Ejecucion Presupuesto '!N62</f>
        <v>0</v>
      </c>
      <c r="Q18" s="11">
        <f>+'[1]Detalle Ejecucion Presupuesto '!O62</f>
        <v>0</v>
      </c>
    </row>
    <row r="19" spans="1:20" ht="67.5" customHeight="1" x14ac:dyDescent="0.25">
      <c r="A19" s="10" t="s">
        <v>31</v>
      </c>
      <c r="B19" s="10"/>
      <c r="C19" s="10"/>
      <c r="D19" s="11">
        <f>+'[1]Detalle Ejecucion Presupuesto '!C72</f>
        <v>256157502</v>
      </c>
      <c r="E19" s="1">
        <f t="shared" si="2"/>
        <v>646368.19999999995</v>
      </c>
      <c r="F19" s="11">
        <f>+'[1]Detalle Ejecucion Presupuesto '!D72</f>
        <v>646368.19999999995</v>
      </c>
      <c r="G19" s="11">
        <f>+'[1]Detalle Ejecucion Presupuesto '!E72</f>
        <v>0</v>
      </c>
      <c r="H19" s="11">
        <f>+'[1]Detalle Ejecucion Presupuesto '!F72</f>
        <v>0</v>
      </c>
      <c r="I19" s="11">
        <f>+'[1]Detalle Ejecucion Presupuesto '!G72</f>
        <v>0</v>
      </c>
      <c r="J19" s="11">
        <f>+'[1]Detalle Ejecucion Presupuesto '!H72</f>
        <v>0</v>
      </c>
      <c r="K19" s="11">
        <f>+'[1]Detalle Ejecucion Presupuesto '!I72</f>
        <v>0</v>
      </c>
      <c r="L19" s="11">
        <f>+'[1]Detalle Ejecucion Presupuesto '!J72</f>
        <v>0</v>
      </c>
      <c r="M19" s="11">
        <f>+'[1]Detalle Ejecucion Presupuesto '!K72</f>
        <v>0</v>
      </c>
      <c r="N19" s="11">
        <f>+'[1]Detalle Ejecucion Presupuesto '!L72</f>
        <v>0</v>
      </c>
      <c r="O19" s="11">
        <f>+'[1]Detalle Ejecucion Presupuesto '!M72</f>
        <v>0</v>
      </c>
      <c r="P19" s="11">
        <f>+'[1]Detalle Ejecucion Presupuesto '!N72</f>
        <v>0</v>
      </c>
      <c r="Q19" s="11">
        <f>+'[1]Detalle Ejecucion Presupuesto '!O72</f>
        <v>0</v>
      </c>
    </row>
    <row r="20" spans="1:20" x14ac:dyDescent="0.25">
      <c r="A20" s="10" t="s">
        <v>32</v>
      </c>
      <c r="B20" s="10"/>
      <c r="C20" s="10"/>
      <c r="D20" s="11">
        <f>+'[1]Detalle Ejecucion Presupuesto '!C85</f>
        <v>15500000</v>
      </c>
      <c r="E20" s="12">
        <f t="shared" si="2"/>
        <v>269583.07</v>
      </c>
      <c r="F20" s="13">
        <f>+'[1]Detalle Ejecucion Presupuesto '!D85</f>
        <v>269583.07</v>
      </c>
      <c r="G20" s="13">
        <f>+'[1]Detalle Ejecucion Presupuesto '!E85</f>
        <v>0</v>
      </c>
      <c r="H20" s="13">
        <f>+'[1]Detalle Ejecucion Presupuesto '!F85</f>
        <v>0</v>
      </c>
      <c r="I20" s="13">
        <f>+'[1]Detalle Ejecucion Presupuesto '!G85</f>
        <v>0</v>
      </c>
      <c r="J20" s="13">
        <f>+'[1]Detalle Ejecucion Presupuesto '!H85</f>
        <v>0</v>
      </c>
      <c r="K20" s="13">
        <f>+'[1]Detalle Ejecucion Presupuesto '!I85</f>
        <v>0</v>
      </c>
      <c r="L20" s="13">
        <f>+'[1]Detalle Ejecucion Presupuesto '!J85</f>
        <v>0</v>
      </c>
      <c r="M20" s="13">
        <f>+'[1]Detalle Ejecucion Presupuesto '!K85</f>
        <v>0</v>
      </c>
      <c r="N20" s="13">
        <f>+'[1]Detalle Ejecucion Presupuesto '!L85</f>
        <v>0</v>
      </c>
      <c r="O20" s="13">
        <f>+'[1]Detalle Ejecucion Presupuesto '!M85</f>
        <v>0</v>
      </c>
      <c r="P20" s="13">
        <f>+'[1]Detalle Ejecucion Presupuesto '!N85</f>
        <v>0</v>
      </c>
      <c r="Q20" s="13">
        <f>+'[1]Detalle Ejecucion Presupuesto '!O85</f>
        <v>0</v>
      </c>
    </row>
    <row r="21" spans="1:20" ht="15" x14ac:dyDescent="0.25">
      <c r="A21" s="6" t="s">
        <v>33</v>
      </c>
      <c r="B21" s="6"/>
      <c r="C21" s="6"/>
      <c r="D21" s="7">
        <f>SUM(D22:D30)</f>
        <v>36341200</v>
      </c>
      <c r="E21" s="8">
        <f>SUM(F21:Q21)</f>
        <v>1013416.0499999999</v>
      </c>
      <c r="F21" s="9">
        <f>SUM(F22:F30)</f>
        <v>1013416.0499999999</v>
      </c>
      <c r="G21" s="9">
        <f t="shared" ref="G21:Q21" si="4">SUM(G22:G30)</f>
        <v>0</v>
      </c>
      <c r="H21" s="9">
        <f t="shared" si="4"/>
        <v>0</v>
      </c>
      <c r="I21" s="9">
        <f t="shared" si="4"/>
        <v>0</v>
      </c>
      <c r="J21" s="9">
        <f t="shared" si="4"/>
        <v>0</v>
      </c>
      <c r="K21" s="9">
        <f t="shared" si="4"/>
        <v>0</v>
      </c>
      <c r="L21" s="9">
        <f t="shared" si="4"/>
        <v>0</v>
      </c>
      <c r="M21" s="9">
        <f t="shared" si="4"/>
        <v>0</v>
      </c>
      <c r="N21" s="9">
        <f t="shared" si="4"/>
        <v>0</v>
      </c>
      <c r="O21" s="9">
        <f t="shared" si="4"/>
        <v>0</v>
      </c>
      <c r="P21" s="9">
        <f t="shared" si="4"/>
        <v>0</v>
      </c>
      <c r="Q21" s="9">
        <f t="shared" si="4"/>
        <v>0</v>
      </c>
      <c r="R21" s="9"/>
      <c r="S21" s="9"/>
      <c r="T21" s="9"/>
    </row>
    <row r="22" spans="1:20" x14ac:dyDescent="0.25">
      <c r="A22" s="10" t="s">
        <v>34</v>
      </c>
      <c r="B22" s="10"/>
      <c r="C22" s="10"/>
      <c r="D22" s="11">
        <f>+'[1]Detalle Ejecucion Presupuesto '!C90</f>
        <v>3820000</v>
      </c>
      <c r="E22" s="1">
        <f t="shared" si="2"/>
        <v>33872.199999999997</v>
      </c>
      <c r="F22" s="11">
        <f>+'[1]Detalle Ejecucion Presupuesto '!D90</f>
        <v>33872.199999999997</v>
      </c>
      <c r="G22" s="11">
        <f>+'[1]Detalle Ejecucion Presupuesto '!E90</f>
        <v>0</v>
      </c>
      <c r="H22" s="11">
        <f>+'[1]Detalle Ejecucion Presupuesto '!F90</f>
        <v>0</v>
      </c>
      <c r="I22" s="11">
        <f>+'[1]Detalle Ejecucion Presupuesto '!G90</f>
        <v>0</v>
      </c>
      <c r="J22" s="11">
        <f>+'[1]Detalle Ejecucion Presupuesto '!H90</f>
        <v>0</v>
      </c>
      <c r="K22" s="11">
        <f>+'[1]Detalle Ejecucion Presupuesto '!I90</f>
        <v>0</v>
      </c>
      <c r="L22" s="11">
        <f>+'[1]Detalle Ejecucion Presupuesto '!J90</f>
        <v>0</v>
      </c>
      <c r="M22" s="11">
        <f>+'[1]Detalle Ejecucion Presupuesto '!K90</f>
        <v>0</v>
      </c>
      <c r="N22" s="11">
        <f>+'[1]Detalle Ejecucion Presupuesto '!L90</f>
        <v>0</v>
      </c>
      <c r="O22" s="11">
        <f>+'[1]Detalle Ejecucion Presupuesto '!M90</f>
        <v>0</v>
      </c>
      <c r="P22" s="11">
        <f>+'[1]Detalle Ejecucion Presupuesto '!N90</f>
        <v>0</v>
      </c>
      <c r="Q22" s="11">
        <f>+'[1]Detalle Ejecucion Presupuesto '!O90</f>
        <v>0</v>
      </c>
    </row>
    <row r="23" spans="1:20" x14ac:dyDescent="0.25">
      <c r="A23" s="10" t="s">
        <v>35</v>
      </c>
      <c r="B23" s="10"/>
      <c r="C23" s="10"/>
      <c r="D23" s="11">
        <f>+'[1]Detalle Ejecucion Presupuesto '!C95</f>
        <v>2010000</v>
      </c>
      <c r="E23" s="1">
        <f t="shared" si="2"/>
        <v>0</v>
      </c>
      <c r="F23" s="11">
        <f>+'[1]Detalle Ejecucion Presupuesto '!D95</f>
        <v>0</v>
      </c>
      <c r="G23" s="11">
        <f>+'[1]Detalle Ejecucion Presupuesto '!E95</f>
        <v>0</v>
      </c>
      <c r="H23" s="11">
        <f>+'[1]Detalle Ejecucion Presupuesto '!F95</f>
        <v>0</v>
      </c>
      <c r="I23" s="11">
        <f>+'[1]Detalle Ejecucion Presupuesto '!G95</f>
        <v>0</v>
      </c>
      <c r="J23" s="11">
        <f>+'[1]Detalle Ejecucion Presupuesto '!H95</f>
        <v>0</v>
      </c>
      <c r="K23" s="11">
        <f>+'[1]Detalle Ejecucion Presupuesto '!I95</f>
        <v>0</v>
      </c>
      <c r="L23" s="11">
        <f>+'[1]Detalle Ejecucion Presupuesto '!J95</f>
        <v>0</v>
      </c>
      <c r="M23" s="11">
        <f>+'[1]Detalle Ejecucion Presupuesto '!K95</f>
        <v>0</v>
      </c>
      <c r="N23" s="11">
        <f>+'[1]Detalle Ejecucion Presupuesto '!L95</f>
        <v>0</v>
      </c>
      <c r="O23" s="11">
        <f>+'[1]Detalle Ejecucion Presupuesto '!M95</f>
        <v>0</v>
      </c>
      <c r="P23" s="11">
        <f>+'[1]Detalle Ejecucion Presupuesto '!N95</f>
        <v>0</v>
      </c>
      <c r="Q23" s="11">
        <f>+'[1]Detalle Ejecucion Presupuesto '!O95</f>
        <v>0</v>
      </c>
    </row>
    <row r="24" spans="1:20" x14ac:dyDescent="0.25">
      <c r="A24" s="10" t="s">
        <v>36</v>
      </c>
      <c r="B24" s="10"/>
      <c r="C24" s="10"/>
      <c r="D24" s="11">
        <f>+'[1]Detalle Ejecucion Presupuesto '!C99</f>
        <v>3933200</v>
      </c>
      <c r="E24" s="1">
        <f t="shared" si="2"/>
        <v>45192.85</v>
      </c>
      <c r="F24" s="11">
        <f>+'[1]Detalle Ejecucion Presupuesto '!D99</f>
        <v>45192.85</v>
      </c>
      <c r="G24" s="11">
        <f>+'[1]Detalle Ejecucion Presupuesto '!E99</f>
        <v>0</v>
      </c>
      <c r="H24" s="11">
        <f>+'[1]Detalle Ejecucion Presupuesto '!F99</f>
        <v>0</v>
      </c>
      <c r="I24" s="11">
        <f>+'[1]Detalle Ejecucion Presupuesto '!G99</f>
        <v>0</v>
      </c>
      <c r="J24" s="11">
        <f>+'[1]Detalle Ejecucion Presupuesto '!H99</f>
        <v>0</v>
      </c>
      <c r="K24" s="11">
        <f>+'[1]Detalle Ejecucion Presupuesto '!I99</f>
        <v>0</v>
      </c>
      <c r="L24" s="11">
        <f>+'[1]Detalle Ejecucion Presupuesto '!J99</f>
        <v>0</v>
      </c>
      <c r="M24" s="11">
        <f>+'[1]Detalle Ejecucion Presupuesto '!K99</f>
        <v>0</v>
      </c>
      <c r="N24" s="11">
        <f>+'[1]Detalle Ejecucion Presupuesto '!L99</f>
        <v>0</v>
      </c>
      <c r="O24" s="11">
        <f>+'[1]Detalle Ejecucion Presupuesto '!M99</f>
        <v>0</v>
      </c>
      <c r="P24" s="11">
        <f>+'[1]Detalle Ejecucion Presupuesto '!N99</f>
        <v>0</v>
      </c>
      <c r="Q24" s="11">
        <f>+'[1]Detalle Ejecucion Presupuesto '!O99</f>
        <v>0</v>
      </c>
    </row>
    <row r="25" spans="1:20" x14ac:dyDescent="0.25">
      <c r="A25" s="10" t="s">
        <v>37</v>
      </c>
      <c r="B25" s="10"/>
      <c r="C25" s="10"/>
      <c r="D25" s="11">
        <f>+'[1]Detalle Ejecucion Presupuesto '!C104</f>
        <v>60000</v>
      </c>
      <c r="E25" s="12">
        <f t="shared" si="2"/>
        <v>0</v>
      </c>
      <c r="F25" s="11">
        <f>+'[1]Detalle Ejecucion Presupuesto '!D104</f>
        <v>0</v>
      </c>
      <c r="G25" s="11">
        <f>+'[1]Detalle Ejecucion Presupuesto '!E104</f>
        <v>0</v>
      </c>
      <c r="H25" s="11">
        <f>+'[1]Detalle Ejecucion Presupuesto '!F104</f>
        <v>0</v>
      </c>
      <c r="I25" s="11">
        <f>+'[1]Detalle Ejecucion Presupuesto '!G104</f>
        <v>0</v>
      </c>
      <c r="J25" s="11">
        <f>+'[1]Detalle Ejecucion Presupuesto '!H104</f>
        <v>0</v>
      </c>
      <c r="K25" s="11">
        <f>+'[1]Detalle Ejecucion Presupuesto '!I104</f>
        <v>0</v>
      </c>
      <c r="L25" s="11">
        <f>+'[1]Detalle Ejecucion Presupuesto '!J104</f>
        <v>0</v>
      </c>
      <c r="M25" s="11">
        <f>+'[1]Detalle Ejecucion Presupuesto '!K104</f>
        <v>0</v>
      </c>
      <c r="N25" s="11">
        <f>+'[1]Detalle Ejecucion Presupuesto '!L104</f>
        <v>0</v>
      </c>
      <c r="O25" s="11">
        <f>+'[1]Detalle Ejecucion Presupuesto '!M104</f>
        <v>0</v>
      </c>
      <c r="P25" s="11">
        <f>+'[1]Detalle Ejecucion Presupuesto '!N104</f>
        <v>0</v>
      </c>
      <c r="Q25" s="11">
        <f>+'[1]Detalle Ejecucion Presupuesto '!O104</f>
        <v>0</v>
      </c>
    </row>
    <row r="26" spans="1:20" x14ac:dyDescent="0.25">
      <c r="A26" s="10" t="s">
        <v>38</v>
      </c>
      <c r="B26" s="10"/>
      <c r="C26" s="10"/>
      <c r="D26" s="11">
        <f>+'[1]Detalle Ejecucion Presupuesto '!C106</f>
        <v>1030000</v>
      </c>
      <c r="E26" s="1">
        <f t="shared" si="2"/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</row>
    <row r="27" spans="1:20" x14ac:dyDescent="0.25">
      <c r="A27" s="10" t="s">
        <v>39</v>
      </c>
      <c r="B27" s="10"/>
      <c r="C27" s="10"/>
      <c r="D27" s="11">
        <f>+'[1]Detalle Ejecucion Presupuesto '!C110</f>
        <v>965000</v>
      </c>
      <c r="E27" s="1">
        <f t="shared" si="2"/>
        <v>3917.94</v>
      </c>
      <c r="F27" s="11">
        <f>+'[1]Detalle Ejecucion Presupuesto '!D110</f>
        <v>3917.94</v>
      </c>
      <c r="G27" s="11">
        <f>+'[1]Detalle Ejecucion Presupuesto '!E110</f>
        <v>0</v>
      </c>
      <c r="H27" s="11">
        <f>+'[1]Detalle Ejecucion Presupuesto '!F110</f>
        <v>0</v>
      </c>
      <c r="I27" s="11">
        <f>+'[1]Detalle Ejecucion Presupuesto '!G110</f>
        <v>0</v>
      </c>
      <c r="J27" s="11">
        <f>+'[1]Detalle Ejecucion Presupuesto '!H110</f>
        <v>0</v>
      </c>
      <c r="K27" s="11">
        <f>+'[1]Detalle Ejecucion Presupuesto '!I110</f>
        <v>0</v>
      </c>
      <c r="L27" s="11">
        <f>+'[1]Detalle Ejecucion Presupuesto '!J110</f>
        <v>0</v>
      </c>
      <c r="M27" s="11">
        <f>+'[1]Detalle Ejecucion Presupuesto '!K110</f>
        <v>0</v>
      </c>
      <c r="N27" s="11">
        <f>+'[1]Detalle Ejecucion Presupuesto '!L110</f>
        <v>0</v>
      </c>
      <c r="O27" s="11">
        <f>+'[1]Detalle Ejecucion Presupuesto '!M110</f>
        <v>0</v>
      </c>
      <c r="P27" s="11">
        <f>+'[1]Detalle Ejecucion Presupuesto '!N110</f>
        <v>0</v>
      </c>
      <c r="Q27" s="11">
        <f>+'[1]Detalle Ejecucion Presupuesto '!O110</f>
        <v>0</v>
      </c>
    </row>
    <row r="28" spans="1:20" x14ac:dyDescent="0.25">
      <c r="A28" s="10" t="s">
        <v>40</v>
      </c>
      <c r="B28" s="10"/>
      <c r="C28" s="10"/>
      <c r="D28" s="11">
        <f>+'[1]Detalle Ejecucion Presupuesto '!C119</f>
        <v>17952000</v>
      </c>
      <c r="E28" s="1">
        <f>SUM(F28:Q28)</f>
        <v>694101</v>
      </c>
      <c r="F28" s="11">
        <f>+'[1]Detalle Ejecucion Presupuesto '!D119</f>
        <v>694101</v>
      </c>
      <c r="G28" s="11">
        <f>+'[1]Detalle Ejecucion Presupuesto '!E119</f>
        <v>0</v>
      </c>
      <c r="H28" s="11">
        <f>+'[1]Detalle Ejecucion Presupuesto '!F119</f>
        <v>0</v>
      </c>
      <c r="I28" s="11">
        <f>+'[1]Detalle Ejecucion Presupuesto '!G119</f>
        <v>0</v>
      </c>
      <c r="J28" s="11">
        <f>+'[1]Detalle Ejecucion Presupuesto '!H119</f>
        <v>0</v>
      </c>
      <c r="K28" s="11">
        <f>+'[1]Detalle Ejecucion Presupuesto '!I119</f>
        <v>0</v>
      </c>
      <c r="L28" s="11">
        <f>+'[1]Detalle Ejecucion Presupuesto '!J119</f>
        <v>0</v>
      </c>
      <c r="M28" s="11">
        <f>+'[1]Detalle Ejecucion Presupuesto '!K119</f>
        <v>0</v>
      </c>
      <c r="N28" s="11">
        <f>+'[1]Detalle Ejecucion Presupuesto '!L119</f>
        <v>0</v>
      </c>
      <c r="O28" s="11">
        <f>+'[1]Detalle Ejecucion Presupuesto '!M119</f>
        <v>0</v>
      </c>
      <c r="P28" s="11">
        <f>+'[1]Detalle Ejecucion Presupuesto '!N119</f>
        <v>0</v>
      </c>
      <c r="Q28" s="11">
        <f>+'[1]Detalle Ejecucion Presupuesto '!O119</f>
        <v>0</v>
      </c>
    </row>
    <row r="29" spans="1:20" x14ac:dyDescent="0.25">
      <c r="A29" s="10" t="s">
        <v>41</v>
      </c>
      <c r="B29" s="10"/>
      <c r="C29" s="10"/>
      <c r="D29" s="11">
        <v>0</v>
      </c>
      <c r="E29" s="1">
        <f t="shared" si="2"/>
        <v>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20" x14ac:dyDescent="0.25">
      <c r="A30" s="10" t="s">
        <v>42</v>
      </c>
      <c r="B30" s="10"/>
      <c r="C30" s="10"/>
      <c r="D30" s="11">
        <f>+'[1]Detalle Ejecucion Presupuesto '!C128</f>
        <v>6571000</v>
      </c>
      <c r="E30" s="1">
        <f t="shared" si="2"/>
        <v>236332.05999999997</v>
      </c>
      <c r="F30" s="11">
        <f>+'[1]Detalle Ejecucion Presupuesto '!D128</f>
        <v>236332.05999999997</v>
      </c>
      <c r="G30" s="11">
        <f>+'[1]Detalle Ejecucion Presupuesto '!E128</f>
        <v>0</v>
      </c>
      <c r="H30" s="11">
        <f>+'[1]Detalle Ejecucion Presupuesto '!F128</f>
        <v>0</v>
      </c>
      <c r="I30" s="11">
        <f>+'[1]Detalle Ejecucion Presupuesto '!G128</f>
        <v>0</v>
      </c>
      <c r="J30" s="11">
        <f>+'[1]Detalle Ejecucion Presupuesto '!H128</f>
        <v>0</v>
      </c>
      <c r="K30" s="11">
        <f>+'[1]Detalle Ejecucion Presupuesto '!I128</f>
        <v>0</v>
      </c>
      <c r="L30" s="11">
        <f>+'[1]Detalle Ejecucion Presupuesto '!J128</f>
        <v>0</v>
      </c>
      <c r="M30" s="11">
        <f>+'[1]Detalle Ejecucion Presupuesto '!K128</f>
        <v>0</v>
      </c>
      <c r="N30" s="11">
        <f>+'[1]Detalle Ejecucion Presupuesto '!L128</f>
        <v>0</v>
      </c>
      <c r="O30" s="11">
        <f>+'[1]Detalle Ejecucion Presupuesto '!M128</f>
        <v>0</v>
      </c>
      <c r="P30" s="11">
        <f>+'[1]Detalle Ejecucion Presupuesto '!N128</f>
        <v>0</v>
      </c>
      <c r="Q30" s="11">
        <f>+'[1]Detalle Ejecucion Presupuesto '!O128</f>
        <v>0</v>
      </c>
    </row>
    <row r="31" spans="1:20" ht="15" x14ac:dyDescent="0.25">
      <c r="A31" s="6" t="s">
        <v>43</v>
      </c>
      <c r="B31" s="6"/>
      <c r="C31" s="6"/>
      <c r="D31" s="7">
        <f>SUM(D32:D38)</f>
        <v>27500000</v>
      </c>
      <c r="E31" s="8">
        <f>SUM(F31:Q31)</f>
        <v>1427867.4100000001</v>
      </c>
      <c r="F31" s="9">
        <f>SUM(F32:F38)</f>
        <v>1427867.4100000001</v>
      </c>
      <c r="G31" s="9">
        <f t="shared" ref="G31:Q31" si="5">SUM(G32:G38)</f>
        <v>0</v>
      </c>
      <c r="H31" s="9">
        <f t="shared" si="5"/>
        <v>0</v>
      </c>
      <c r="I31" s="9">
        <f t="shared" si="5"/>
        <v>0</v>
      </c>
      <c r="J31" s="9">
        <f t="shared" si="5"/>
        <v>0</v>
      </c>
      <c r="K31" s="9">
        <f t="shared" si="5"/>
        <v>0</v>
      </c>
      <c r="L31" s="9">
        <f t="shared" si="5"/>
        <v>0</v>
      </c>
      <c r="M31" s="9">
        <f t="shared" si="5"/>
        <v>0</v>
      </c>
      <c r="N31" s="9">
        <f t="shared" si="5"/>
        <v>0</v>
      </c>
      <c r="O31" s="9">
        <f t="shared" si="5"/>
        <v>0</v>
      </c>
      <c r="P31" s="9">
        <f t="shared" si="5"/>
        <v>0</v>
      </c>
      <c r="Q31" s="9">
        <f t="shared" si="5"/>
        <v>0</v>
      </c>
    </row>
    <row r="32" spans="1:20" x14ac:dyDescent="0.25">
      <c r="A32" s="10" t="s">
        <v>44</v>
      </c>
      <c r="B32" s="10"/>
      <c r="C32" s="10"/>
      <c r="D32" s="11">
        <f>+'[1]Detalle Ejecucion Presupuesto '!C142</f>
        <v>25000000</v>
      </c>
      <c r="E32" s="1">
        <f t="shared" si="2"/>
        <v>1427867.4100000001</v>
      </c>
      <c r="F32" s="11">
        <f>+'[1]Detalle Ejecucion Presupuesto '!D142</f>
        <v>1427867.4100000001</v>
      </c>
      <c r="G32" s="11">
        <f>+'[1]Detalle Ejecucion Presupuesto '!E142</f>
        <v>0</v>
      </c>
      <c r="H32" s="11">
        <f>+'[1]Detalle Ejecucion Presupuesto '!F142</f>
        <v>0</v>
      </c>
      <c r="I32" s="11">
        <f>+'[1]Detalle Ejecucion Presupuesto '!G142</f>
        <v>0</v>
      </c>
      <c r="J32" s="11">
        <f>+'[1]Detalle Ejecucion Presupuesto '!H142</f>
        <v>0</v>
      </c>
      <c r="K32" s="11">
        <f>+'[1]Detalle Ejecucion Presupuesto '!I142</f>
        <v>0</v>
      </c>
      <c r="L32" s="11">
        <f>+'[1]Detalle Ejecucion Presupuesto '!J142</f>
        <v>0</v>
      </c>
      <c r="M32" s="11">
        <f>+'[1]Detalle Ejecucion Presupuesto '!K142</f>
        <v>0</v>
      </c>
      <c r="N32" s="11">
        <f>+'[1]Detalle Ejecucion Presupuesto '!L142</f>
        <v>0</v>
      </c>
      <c r="O32" s="11">
        <f>+'[1]Detalle Ejecucion Presupuesto '!M142</f>
        <v>0</v>
      </c>
      <c r="P32" s="11">
        <f>+'[1]Detalle Ejecucion Presupuesto '!N142</f>
        <v>0</v>
      </c>
      <c r="Q32" s="11">
        <f>+'[1]Detalle Ejecucion Presupuesto '!O142</f>
        <v>0</v>
      </c>
    </row>
    <row r="33" spans="1:17" x14ac:dyDescent="0.25">
      <c r="A33" s="10" t="s">
        <v>45</v>
      </c>
      <c r="B33" s="10"/>
      <c r="C33" s="10"/>
      <c r="D33" s="11"/>
      <c r="E33" s="1">
        <f t="shared" si="2"/>
        <v>0</v>
      </c>
      <c r="F33" s="11">
        <f>+'[1]Detalle Ejecucion Presupuesto '!D147</f>
        <v>0</v>
      </c>
      <c r="G33" s="11">
        <f>+'[1]Detalle Ejecucion Presupuesto '!E147</f>
        <v>0</v>
      </c>
      <c r="H33" s="11">
        <f>+'[1]Detalle Ejecucion Presupuesto '!F147</f>
        <v>0</v>
      </c>
      <c r="I33" s="11">
        <f>+'[1]Detalle Ejecucion Presupuesto '!G147</f>
        <v>0</v>
      </c>
      <c r="J33" s="11">
        <f>+'[1]Detalle Ejecucion Presupuesto '!H147</f>
        <v>0</v>
      </c>
      <c r="K33" s="11">
        <f>+'[1]Detalle Ejecucion Presupuesto '!I147</f>
        <v>0</v>
      </c>
      <c r="L33" s="11">
        <f>+'[1]Detalle Ejecucion Presupuesto '!J147</f>
        <v>0</v>
      </c>
      <c r="M33" s="11">
        <f>+'[1]Detalle Ejecucion Presupuesto '!K147</f>
        <v>0</v>
      </c>
      <c r="N33" s="11">
        <f>+'[1]Detalle Ejecucion Presupuesto '!L147</f>
        <v>0</v>
      </c>
      <c r="O33" s="11">
        <f>+'[1]Detalle Ejecucion Presupuesto '!M147</f>
        <v>0</v>
      </c>
      <c r="P33" s="11">
        <f>+'[1]Detalle Ejecucion Presupuesto '!N147</f>
        <v>0</v>
      </c>
      <c r="Q33" s="11">
        <f>+'[1]Detalle Ejecucion Presupuesto '!O147</f>
        <v>0</v>
      </c>
    </row>
    <row r="34" spans="1:17" x14ac:dyDescent="0.25">
      <c r="A34" s="10" t="s">
        <v>46</v>
      </c>
      <c r="B34" s="10"/>
      <c r="C34" s="10"/>
      <c r="D34" s="11"/>
      <c r="E34" s="1">
        <f t="shared" si="2"/>
        <v>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x14ac:dyDescent="0.25">
      <c r="A35" s="10" t="s">
        <v>47</v>
      </c>
      <c r="B35" s="10"/>
      <c r="C35" s="10"/>
      <c r="D35" s="11"/>
      <c r="E35" s="1">
        <f t="shared" si="2"/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A36" s="10" t="s">
        <v>48</v>
      </c>
      <c r="B36" s="10"/>
      <c r="C36" s="10"/>
      <c r="D36" s="11">
        <v>0</v>
      </c>
      <c r="E36" s="1">
        <f t="shared" si="2"/>
        <v>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A37" s="10" t="s">
        <v>49</v>
      </c>
      <c r="B37" s="10"/>
      <c r="C37" s="10"/>
      <c r="D37" s="11">
        <f>+'[1]Detalle Ejecucion Presupuesto '!C147</f>
        <v>2500000</v>
      </c>
      <c r="E37" s="1">
        <f t="shared" si="2"/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A38" s="10" t="s">
        <v>50</v>
      </c>
      <c r="B38" s="10"/>
      <c r="C38" s="10"/>
      <c r="D38" s="11">
        <v>0</v>
      </c>
      <c r="E38" s="1">
        <f t="shared" si="2"/>
        <v>0</v>
      </c>
      <c r="F38" s="11">
        <f>+'[1]Detalle Ejecucion Presupuesto '!D148</f>
        <v>0</v>
      </c>
      <c r="G38" s="11">
        <f>+'[1]Detalle Ejecucion Presupuesto '!E148</f>
        <v>0</v>
      </c>
      <c r="H38" s="11">
        <f>+'[1]Detalle Ejecucion Presupuesto '!F148</f>
        <v>0</v>
      </c>
      <c r="I38" s="11">
        <f>+'[1]Detalle Ejecucion Presupuesto '!G148</f>
        <v>0</v>
      </c>
      <c r="J38" s="11">
        <f>+'[1]Detalle Ejecucion Presupuesto '!H148</f>
        <v>0</v>
      </c>
      <c r="K38" s="11">
        <f>+'[1]Detalle Ejecucion Presupuesto '!I148</f>
        <v>0</v>
      </c>
      <c r="L38" s="11">
        <f>+'[1]Detalle Ejecucion Presupuesto '!J148</f>
        <v>0</v>
      </c>
      <c r="M38" s="11">
        <f>+'[1]Detalle Ejecucion Presupuesto '!K148</f>
        <v>0</v>
      </c>
      <c r="N38" s="11">
        <f>+'[1]Detalle Ejecucion Presupuesto '!L148</f>
        <v>0</v>
      </c>
      <c r="O38" s="11">
        <f>+'[1]Detalle Ejecucion Presupuesto '!M148</f>
        <v>0</v>
      </c>
      <c r="P38" s="11">
        <f>+'[1]Detalle Ejecucion Presupuesto '!N148</f>
        <v>0</v>
      </c>
      <c r="Q38" s="11">
        <f>+'[1]Detalle Ejecucion Presupuesto '!O148</f>
        <v>0</v>
      </c>
    </row>
    <row r="39" spans="1:17" ht="15" x14ac:dyDescent="0.25">
      <c r="A39" s="6" t="s">
        <v>51</v>
      </c>
      <c r="B39" s="6"/>
      <c r="C39" s="6"/>
      <c r="D39" s="9">
        <f>SUM(D40:D46)</f>
        <v>30000000</v>
      </c>
      <c r="E39" s="8">
        <f>SUM(F39:Q39)</f>
        <v>0</v>
      </c>
      <c r="F39" s="11">
        <f>+'[1]Detalle Ejecucion Presupuesto '!D149</f>
        <v>0</v>
      </c>
      <c r="G39" s="11">
        <f>+'[1]Detalle Ejecucion Presupuesto '!E149</f>
        <v>0</v>
      </c>
      <c r="H39" s="11">
        <f>+'[1]Detalle Ejecucion Presupuesto '!F149</f>
        <v>0</v>
      </c>
      <c r="I39" s="11">
        <f>+'[1]Detalle Ejecucion Presupuesto '!G149</f>
        <v>0</v>
      </c>
      <c r="J39" s="11">
        <f>+'[1]Detalle Ejecucion Presupuesto '!H149</f>
        <v>0</v>
      </c>
      <c r="K39" s="11">
        <f>+'[1]Detalle Ejecucion Presupuesto '!I149</f>
        <v>0</v>
      </c>
      <c r="L39" s="11">
        <f>+'[1]Detalle Ejecucion Presupuesto '!J149</f>
        <v>0</v>
      </c>
      <c r="M39" s="11">
        <f>+'[1]Detalle Ejecucion Presupuesto '!K149</f>
        <v>0</v>
      </c>
      <c r="N39" s="11">
        <f>+'[1]Detalle Ejecucion Presupuesto '!L149</f>
        <v>0</v>
      </c>
      <c r="O39" s="11">
        <f>+'[1]Detalle Ejecucion Presupuesto '!M149</f>
        <v>0</v>
      </c>
      <c r="P39" s="11">
        <f>+'[1]Detalle Ejecucion Presupuesto '!N149</f>
        <v>0</v>
      </c>
      <c r="Q39" s="11">
        <f>+'[1]Detalle Ejecucion Presupuesto '!O149</f>
        <v>0</v>
      </c>
    </row>
    <row r="40" spans="1:17" x14ac:dyDescent="0.25">
      <c r="A40" s="10" t="s">
        <v>52</v>
      </c>
      <c r="B40" s="10"/>
      <c r="C40" s="10"/>
      <c r="D40" s="11"/>
      <c r="E40" s="1">
        <f t="shared" si="2"/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x14ac:dyDescent="0.25">
      <c r="A41" s="10" t="s">
        <v>53</v>
      </c>
      <c r="B41" s="10"/>
      <c r="C41" s="10"/>
      <c r="D41" s="11">
        <v>0</v>
      </c>
      <c r="E41" s="1">
        <f t="shared" si="2"/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x14ac:dyDescent="0.25">
      <c r="A42" s="10" t="s">
        <v>54</v>
      </c>
      <c r="B42" s="10"/>
      <c r="C42" s="10"/>
      <c r="D42" s="11"/>
      <c r="E42" s="1">
        <f t="shared" si="2"/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x14ac:dyDescent="0.25">
      <c r="A43" s="10" t="s">
        <v>55</v>
      </c>
      <c r="B43" s="10"/>
      <c r="C43" s="10"/>
      <c r="D43" s="11"/>
      <c r="E43" s="1">
        <f t="shared" si="2"/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x14ac:dyDescent="0.25">
      <c r="A44" s="10" t="s">
        <v>56</v>
      </c>
      <c r="B44" s="10"/>
      <c r="C44" s="10"/>
      <c r="D44" s="11"/>
      <c r="E44" s="1">
        <f t="shared" si="2"/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x14ac:dyDescent="0.25">
      <c r="A45" s="10" t="s">
        <v>57</v>
      </c>
      <c r="B45" s="10"/>
      <c r="C45" s="10"/>
      <c r="D45" s="11"/>
      <c r="E45" s="1">
        <f t="shared" si="2"/>
        <v>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ht="15" x14ac:dyDescent="0.25">
      <c r="A46" s="10" t="s">
        <v>58</v>
      </c>
      <c r="B46" s="10"/>
      <c r="C46" s="10"/>
      <c r="D46" s="11">
        <f>+'[1]Detalle Ejecucion Presupuesto '!C149</f>
        <v>30000000</v>
      </c>
      <c r="E46" s="8">
        <f>SUM(F46:Q46)</f>
        <v>0</v>
      </c>
      <c r="F46" s="11">
        <f>+'[1]Detalle Ejecucion Presupuesto '!D150</f>
        <v>0</v>
      </c>
      <c r="G46" s="11">
        <f>+'[1]Detalle Ejecucion Presupuesto '!E150</f>
        <v>0</v>
      </c>
      <c r="H46" s="11">
        <f>+'[1]Detalle Ejecucion Presupuesto '!F150</f>
        <v>0</v>
      </c>
      <c r="I46" s="11">
        <f>+'[1]Detalle Ejecucion Presupuesto '!G150</f>
        <v>0</v>
      </c>
      <c r="J46" s="11">
        <f>+'[1]Detalle Ejecucion Presupuesto '!H150</f>
        <v>0</v>
      </c>
      <c r="K46" s="11">
        <f>+'[1]Detalle Ejecucion Presupuesto '!I150</f>
        <v>0</v>
      </c>
      <c r="L46" s="11">
        <f>+'[1]Detalle Ejecucion Presupuesto '!J150</f>
        <v>0</v>
      </c>
      <c r="M46" s="11">
        <f>+'[1]Detalle Ejecucion Presupuesto '!K150</f>
        <v>0</v>
      </c>
      <c r="N46" s="11">
        <f>+'[1]Detalle Ejecucion Presupuesto '!L150</f>
        <v>0</v>
      </c>
      <c r="O46" s="11">
        <f>+'[1]Detalle Ejecucion Presupuesto '!M150</f>
        <v>0</v>
      </c>
      <c r="P46" s="11">
        <f>+'[1]Detalle Ejecucion Presupuesto '!N150</f>
        <v>0</v>
      </c>
      <c r="Q46" s="11">
        <f>+'[1]Detalle Ejecucion Presupuesto '!O150</f>
        <v>0</v>
      </c>
    </row>
    <row r="47" spans="1:17" ht="15" x14ac:dyDescent="0.25">
      <c r="A47" s="6" t="s">
        <v>59</v>
      </c>
      <c r="B47" s="6"/>
      <c r="C47" s="6"/>
      <c r="D47" s="7">
        <f>SUM(D48:D55)</f>
        <v>349719633</v>
      </c>
      <c r="E47" s="8">
        <f>SUM(F47:Q47)</f>
        <v>18906612.57</v>
      </c>
      <c r="F47" s="9">
        <f t="shared" ref="F47:Q47" si="6">SUM(F48:F55)</f>
        <v>18906612.57</v>
      </c>
      <c r="G47" s="9">
        <f t="shared" si="6"/>
        <v>0</v>
      </c>
      <c r="H47" s="9">
        <f t="shared" si="6"/>
        <v>0</v>
      </c>
      <c r="I47" s="9">
        <f t="shared" si="6"/>
        <v>0</v>
      </c>
      <c r="J47" s="9">
        <f t="shared" si="6"/>
        <v>0</v>
      </c>
      <c r="K47" s="9">
        <f t="shared" si="6"/>
        <v>0</v>
      </c>
      <c r="L47" s="9">
        <f t="shared" si="6"/>
        <v>0</v>
      </c>
      <c r="M47" s="9">
        <f t="shared" si="6"/>
        <v>0</v>
      </c>
      <c r="N47" s="9">
        <f t="shared" si="6"/>
        <v>0</v>
      </c>
      <c r="O47" s="9">
        <f t="shared" si="6"/>
        <v>0</v>
      </c>
      <c r="P47" s="9">
        <f t="shared" si="6"/>
        <v>0</v>
      </c>
      <c r="Q47" s="9">
        <f t="shared" si="6"/>
        <v>0</v>
      </c>
    </row>
    <row r="48" spans="1:17" x14ac:dyDescent="0.25">
      <c r="A48" s="10" t="s">
        <v>60</v>
      </c>
      <c r="B48" s="10"/>
      <c r="C48" s="10"/>
      <c r="D48" s="11">
        <f>+'[1]Detalle Ejecucion Presupuesto '!C152</f>
        <v>12362000</v>
      </c>
      <c r="E48" s="1">
        <f>SUM(F48:Q48)</f>
        <v>0</v>
      </c>
      <c r="F48" s="11">
        <f>+'[1]Detalle Ejecucion Presupuesto '!D152</f>
        <v>0</v>
      </c>
      <c r="G48" s="11">
        <f>+'[1]Detalle Ejecucion Presupuesto '!E152</f>
        <v>0</v>
      </c>
      <c r="H48" s="11">
        <f>+'[1]Detalle Ejecucion Presupuesto '!F152</f>
        <v>0</v>
      </c>
      <c r="I48" s="11">
        <f>+'[1]Detalle Ejecucion Presupuesto '!G152</f>
        <v>0</v>
      </c>
      <c r="J48" s="11">
        <f>+'[1]Detalle Ejecucion Presupuesto '!H152</f>
        <v>0</v>
      </c>
      <c r="K48" s="11">
        <f>+'[1]Detalle Ejecucion Presupuesto '!I152</f>
        <v>0</v>
      </c>
      <c r="L48" s="11">
        <f>+'[1]Detalle Ejecucion Presupuesto '!J152</f>
        <v>0</v>
      </c>
      <c r="M48" s="11">
        <f>+'[1]Detalle Ejecucion Presupuesto '!K152</f>
        <v>0</v>
      </c>
      <c r="N48" s="11">
        <f>+'[1]Detalle Ejecucion Presupuesto '!L152</f>
        <v>0</v>
      </c>
      <c r="O48" s="11">
        <f>+'[1]Detalle Ejecucion Presupuesto '!M152</f>
        <v>0</v>
      </c>
      <c r="P48" s="11">
        <f>+'[1]Detalle Ejecucion Presupuesto '!N152</f>
        <v>0</v>
      </c>
      <c r="Q48" s="11">
        <f>+'[1]Detalle Ejecucion Presupuesto '!O152</f>
        <v>0</v>
      </c>
    </row>
    <row r="49" spans="1:17" x14ac:dyDescent="0.25">
      <c r="A49" s="10" t="s">
        <v>61</v>
      </c>
      <c r="B49" s="10"/>
      <c r="C49" s="10"/>
      <c r="D49" s="11">
        <f>+'[1]Detalle Ejecucion Presupuesto '!C158</f>
        <v>1212645</v>
      </c>
      <c r="E49" s="1">
        <f t="shared" ref="E49:E66" si="7">SUM(F49:Q49)</f>
        <v>0</v>
      </c>
      <c r="F49" s="11">
        <f>+'[1]Detalle Ejecucion Presupuesto '!D158</f>
        <v>0</v>
      </c>
      <c r="G49" s="11">
        <f>+'[1]Detalle Ejecucion Presupuesto '!E158</f>
        <v>0</v>
      </c>
      <c r="H49" s="11">
        <f>+'[1]Detalle Ejecucion Presupuesto '!F158</f>
        <v>0</v>
      </c>
      <c r="I49" s="11">
        <f>+'[1]Detalle Ejecucion Presupuesto '!G158</f>
        <v>0</v>
      </c>
      <c r="J49" s="11">
        <f>+'[1]Detalle Ejecucion Presupuesto '!H158</f>
        <v>0</v>
      </c>
      <c r="K49" s="11">
        <f>+'[1]Detalle Ejecucion Presupuesto '!I158</f>
        <v>0</v>
      </c>
      <c r="L49" s="11">
        <f>+'[1]Detalle Ejecucion Presupuesto '!J158</f>
        <v>0</v>
      </c>
      <c r="M49" s="11">
        <f>+'[1]Detalle Ejecucion Presupuesto '!K158</f>
        <v>0</v>
      </c>
      <c r="N49" s="11">
        <f>+'[1]Detalle Ejecucion Presupuesto '!L158</f>
        <v>0</v>
      </c>
      <c r="O49" s="11">
        <f>+'[1]Detalle Ejecucion Presupuesto '!M158</f>
        <v>0</v>
      </c>
      <c r="P49" s="11">
        <f>+'[1]Detalle Ejecucion Presupuesto '!N158</f>
        <v>0</v>
      </c>
      <c r="Q49" s="11">
        <f>+'[1]Detalle Ejecucion Presupuesto '!O158</f>
        <v>0</v>
      </c>
    </row>
    <row r="50" spans="1:17" x14ac:dyDescent="0.25">
      <c r="A50" s="10" t="s">
        <v>62</v>
      </c>
      <c r="B50" s="10"/>
      <c r="C50" s="10"/>
      <c r="D50" s="11">
        <f>+'[1]Detalle Ejecucion Presupuesto '!C162</f>
        <v>22650</v>
      </c>
      <c r="E50" s="1">
        <f t="shared" si="7"/>
        <v>0</v>
      </c>
      <c r="F50" s="11">
        <f>+'[1]Detalle Ejecucion Presupuesto '!D161</f>
        <v>0</v>
      </c>
      <c r="G50" s="11">
        <f>+'[1]Detalle Ejecucion Presupuesto '!E161</f>
        <v>0</v>
      </c>
      <c r="H50" s="11">
        <f>+'[1]Detalle Ejecucion Presupuesto '!F161</f>
        <v>0</v>
      </c>
      <c r="I50" s="11">
        <f>+'[1]Detalle Ejecucion Presupuesto '!G161</f>
        <v>0</v>
      </c>
      <c r="J50" s="11">
        <f>+'[1]Detalle Ejecucion Presupuesto '!H161</f>
        <v>0</v>
      </c>
      <c r="K50" s="11">
        <f>+'[1]Detalle Ejecucion Presupuesto '!I161</f>
        <v>0</v>
      </c>
      <c r="L50" s="11">
        <f>+'[1]Detalle Ejecucion Presupuesto '!J161</f>
        <v>0</v>
      </c>
      <c r="M50" s="11">
        <f>+'[1]Detalle Ejecucion Presupuesto '!K161</f>
        <v>0</v>
      </c>
      <c r="N50" s="11">
        <f>+'[1]Detalle Ejecucion Presupuesto '!L161</f>
        <v>0</v>
      </c>
      <c r="O50" s="11">
        <f>+'[1]Detalle Ejecucion Presupuesto '!M161</f>
        <v>0</v>
      </c>
      <c r="P50" s="11">
        <f>+'[1]Detalle Ejecucion Presupuesto '!N161</f>
        <v>0</v>
      </c>
      <c r="Q50" s="11">
        <f>+'[1]Detalle Ejecucion Presupuesto '!O161</f>
        <v>0</v>
      </c>
    </row>
    <row r="51" spans="1:17" x14ac:dyDescent="0.25">
      <c r="A51" s="10" t="s">
        <v>63</v>
      </c>
      <c r="B51" s="10"/>
      <c r="C51" s="10"/>
      <c r="D51" s="11">
        <f>+'[1]Detalle Ejecucion Presupuesto '!C163</f>
        <v>9388250</v>
      </c>
      <c r="E51" s="1">
        <f t="shared" si="7"/>
        <v>0</v>
      </c>
      <c r="F51" s="11">
        <f>+'[1]Detalle Ejecucion Presupuesto '!D163</f>
        <v>0</v>
      </c>
      <c r="G51" s="11">
        <f>+'[1]Detalle Ejecucion Presupuesto '!E163</f>
        <v>0</v>
      </c>
      <c r="H51" s="11">
        <f>+'[1]Detalle Ejecucion Presupuesto '!F163</f>
        <v>0</v>
      </c>
      <c r="I51" s="11">
        <f>+'[1]Detalle Ejecucion Presupuesto '!G163</f>
        <v>0</v>
      </c>
      <c r="J51" s="11">
        <f>+'[1]Detalle Ejecucion Presupuesto '!H163</f>
        <v>0</v>
      </c>
      <c r="K51" s="11">
        <f>+'[1]Detalle Ejecucion Presupuesto '!I163</f>
        <v>0</v>
      </c>
      <c r="L51" s="11">
        <f>+'[1]Detalle Ejecucion Presupuesto '!J163</f>
        <v>0</v>
      </c>
      <c r="M51" s="11">
        <f>+'[1]Detalle Ejecucion Presupuesto '!K163</f>
        <v>0</v>
      </c>
      <c r="N51" s="11">
        <f>+'[1]Detalle Ejecucion Presupuesto '!L163</f>
        <v>0</v>
      </c>
      <c r="O51" s="11">
        <f>+'[1]Detalle Ejecucion Presupuesto '!M163</f>
        <v>0</v>
      </c>
      <c r="P51" s="11">
        <f>+'[1]Detalle Ejecucion Presupuesto '!N163</f>
        <v>0</v>
      </c>
      <c r="Q51" s="11">
        <f>+'[1]Detalle Ejecucion Presupuesto '!O163</f>
        <v>0</v>
      </c>
    </row>
    <row r="52" spans="1:17" x14ac:dyDescent="0.25">
      <c r="A52" s="10" t="s">
        <v>64</v>
      </c>
      <c r="B52" s="10"/>
      <c r="C52" s="10"/>
      <c r="D52" s="11">
        <f>+'[1]Detalle Ejecucion Presupuesto '!C167</f>
        <v>46658200</v>
      </c>
      <c r="E52" s="1">
        <f t="shared" si="7"/>
        <v>60173.06</v>
      </c>
      <c r="F52" s="11">
        <f>+'[1]Detalle Ejecucion Presupuesto '!D167</f>
        <v>60173.06</v>
      </c>
      <c r="G52" s="11">
        <f>+'[1]Detalle Ejecucion Presupuesto '!E167</f>
        <v>0</v>
      </c>
      <c r="H52" s="11">
        <f>+'[1]Detalle Ejecucion Presupuesto '!F167</f>
        <v>0</v>
      </c>
      <c r="I52" s="11">
        <f>+'[1]Detalle Ejecucion Presupuesto '!G167</f>
        <v>0</v>
      </c>
      <c r="J52" s="11">
        <f>+'[1]Detalle Ejecucion Presupuesto '!H167</f>
        <v>0</v>
      </c>
      <c r="K52" s="11">
        <f>+'[1]Detalle Ejecucion Presupuesto '!I167</f>
        <v>0</v>
      </c>
      <c r="L52" s="11">
        <f>+'[1]Detalle Ejecucion Presupuesto '!J167</f>
        <v>0</v>
      </c>
      <c r="M52" s="11">
        <f>+'[1]Detalle Ejecucion Presupuesto '!K167</f>
        <v>0</v>
      </c>
      <c r="N52" s="11">
        <f>+'[1]Detalle Ejecucion Presupuesto '!L167</f>
        <v>0</v>
      </c>
      <c r="O52" s="11">
        <f>+'[1]Detalle Ejecucion Presupuesto '!M167</f>
        <v>0</v>
      </c>
      <c r="P52" s="11">
        <f>+'[1]Detalle Ejecucion Presupuesto '!N167</f>
        <v>0</v>
      </c>
      <c r="Q52" s="11">
        <f>+'[1]Detalle Ejecucion Presupuesto '!O167</f>
        <v>0</v>
      </c>
    </row>
    <row r="53" spans="1:17" x14ac:dyDescent="0.25">
      <c r="A53" s="10" t="s">
        <v>65</v>
      </c>
      <c r="B53" s="10"/>
      <c r="C53" s="10"/>
      <c r="D53" s="11">
        <f>+'[1]Detalle Ejecucion Presupuesto '!C175</f>
        <v>2077386</v>
      </c>
      <c r="E53" s="1">
        <f t="shared" si="7"/>
        <v>0</v>
      </c>
      <c r="F53" s="11">
        <f>+'[1]Detalle Ejecucion Presupuesto '!D175</f>
        <v>0</v>
      </c>
      <c r="G53" s="11">
        <f>+'[1]Detalle Ejecucion Presupuesto '!E175</f>
        <v>0</v>
      </c>
      <c r="H53" s="11">
        <f>+'[1]Detalle Ejecucion Presupuesto '!F175</f>
        <v>0</v>
      </c>
      <c r="I53" s="11">
        <f>+'[1]Detalle Ejecucion Presupuesto '!G175</f>
        <v>0</v>
      </c>
      <c r="J53" s="11">
        <f>+'[1]Detalle Ejecucion Presupuesto '!H175</f>
        <v>0</v>
      </c>
      <c r="K53" s="11">
        <f>+'[1]Detalle Ejecucion Presupuesto '!I175</f>
        <v>0</v>
      </c>
      <c r="L53" s="11">
        <f>+'[1]Detalle Ejecucion Presupuesto '!J175</f>
        <v>0</v>
      </c>
      <c r="M53" s="11">
        <f>+'[1]Detalle Ejecucion Presupuesto '!K175</f>
        <v>0</v>
      </c>
      <c r="N53" s="11">
        <f>+'[1]Detalle Ejecucion Presupuesto '!L175</f>
        <v>0</v>
      </c>
      <c r="O53" s="11">
        <f>+'[1]Detalle Ejecucion Presupuesto '!M175</f>
        <v>0</v>
      </c>
      <c r="P53" s="11">
        <f>+'[1]Detalle Ejecucion Presupuesto '!N175</f>
        <v>0</v>
      </c>
      <c r="Q53" s="11">
        <f>+'[1]Detalle Ejecucion Presupuesto '!O175</f>
        <v>0</v>
      </c>
    </row>
    <row r="54" spans="1:17" x14ac:dyDescent="0.25">
      <c r="A54" s="10" t="s">
        <v>66</v>
      </c>
      <c r="B54" s="10"/>
      <c r="C54" s="10"/>
      <c r="D54" s="11">
        <f>+'[1]Detalle Ejecucion Presupuesto '!C178</f>
        <v>2429000</v>
      </c>
      <c r="E54" s="1">
        <f t="shared" si="7"/>
        <v>0</v>
      </c>
      <c r="F54" s="11">
        <f>+'[1]Detalle Ejecucion Presupuesto '!D178</f>
        <v>0</v>
      </c>
      <c r="G54" s="11">
        <f>+'[1]Detalle Ejecucion Presupuesto '!E178</f>
        <v>0</v>
      </c>
      <c r="H54" s="11">
        <f>+'[1]Detalle Ejecucion Presupuesto '!F178</f>
        <v>0</v>
      </c>
      <c r="I54" s="11">
        <f>+'[1]Detalle Ejecucion Presupuesto '!G178</f>
        <v>0</v>
      </c>
      <c r="J54" s="11">
        <f>+'[1]Detalle Ejecucion Presupuesto '!H178</f>
        <v>0</v>
      </c>
      <c r="K54" s="11">
        <f>+'[1]Detalle Ejecucion Presupuesto '!I178</f>
        <v>0</v>
      </c>
      <c r="L54" s="11">
        <f>+'[1]Detalle Ejecucion Presupuesto '!J178</f>
        <v>0</v>
      </c>
      <c r="M54" s="11">
        <f>+'[1]Detalle Ejecucion Presupuesto '!K178</f>
        <v>0</v>
      </c>
      <c r="N54" s="11">
        <f>+'[1]Detalle Ejecucion Presupuesto '!L178</f>
        <v>0</v>
      </c>
      <c r="O54" s="11">
        <f>+'[1]Detalle Ejecucion Presupuesto '!M178</f>
        <v>0</v>
      </c>
      <c r="P54" s="11">
        <f>+'[1]Detalle Ejecucion Presupuesto '!N178</f>
        <v>0</v>
      </c>
      <c r="Q54" s="11">
        <f>+'[1]Detalle Ejecucion Presupuesto '!O178</f>
        <v>0</v>
      </c>
    </row>
    <row r="55" spans="1:17" x14ac:dyDescent="0.25">
      <c r="A55" s="10" t="s">
        <v>67</v>
      </c>
      <c r="B55" s="10"/>
      <c r="C55" s="10"/>
      <c r="D55" s="11">
        <f>+'[1]Detalle Ejecucion Presupuesto '!C180</f>
        <v>275569502</v>
      </c>
      <c r="E55" s="1">
        <f t="shared" si="7"/>
        <v>18846439.510000002</v>
      </c>
      <c r="F55" s="11">
        <f>+'[1]Detalle Ejecucion Presupuesto '!D180</f>
        <v>18846439.510000002</v>
      </c>
      <c r="G55" s="11">
        <f>+'[1]Detalle Ejecucion Presupuesto '!E180</f>
        <v>0</v>
      </c>
      <c r="H55" s="11">
        <f>+'[1]Detalle Ejecucion Presupuesto '!F180</f>
        <v>0</v>
      </c>
      <c r="I55" s="11">
        <f>+'[1]Detalle Ejecucion Presupuesto '!G180</f>
        <v>0</v>
      </c>
      <c r="J55" s="11">
        <f>+'[1]Detalle Ejecucion Presupuesto '!H180</f>
        <v>0</v>
      </c>
      <c r="K55" s="11">
        <f>+'[1]Detalle Ejecucion Presupuesto '!I180</f>
        <v>0</v>
      </c>
      <c r="L55" s="11">
        <f>+'[1]Detalle Ejecucion Presupuesto '!J180</f>
        <v>0</v>
      </c>
      <c r="M55" s="11">
        <f>+'[1]Detalle Ejecucion Presupuesto '!K180</f>
        <v>0</v>
      </c>
      <c r="N55" s="11">
        <f>+'[1]Detalle Ejecucion Presupuesto '!L180</f>
        <v>0</v>
      </c>
      <c r="O55" s="11">
        <f>+'[1]Detalle Ejecucion Presupuesto '!M180</f>
        <v>0</v>
      </c>
      <c r="P55" s="11">
        <f>+'[1]Detalle Ejecucion Presupuesto '!N180</f>
        <v>0</v>
      </c>
      <c r="Q55" s="11">
        <f>+'[1]Detalle Ejecucion Presupuesto '!O180</f>
        <v>0</v>
      </c>
    </row>
    <row r="56" spans="1:17" ht="15" x14ac:dyDescent="0.25">
      <c r="A56" s="6" t="s">
        <v>68</v>
      </c>
      <c r="B56" s="6"/>
      <c r="C56" s="6"/>
      <c r="D56" s="7">
        <f>SUM(D57:D59)</f>
        <v>266432867</v>
      </c>
      <c r="E56" s="8">
        <f t="shared" si="7"/>
        <v>0</v>
      </c>
      <c r="F56" s="9">
        <f>SUM(F57:F59)</f>
        <v>0</v>
      </c>
      <c r="G56" s="9">
        <f t="shared" ref="G56:Q56" si="8">SUM(G57:G59)</f>
        <v>0</v>
      </c>
      <c r="H56" s="9">
        <f t="shared" si="8"/>
        <v>0</v>
      </c>
      <c r="I56" s="9">
        <f t="shared" si="8"/>
        <v>0</v>
      </c>
      <c r="J56" s="9">
        <f t="shared" si="8"/>
        <v>0</v>
      </c>
      <c r="K56" s="9">
        <f t="shared" si="8"/>
        <v>0</v>
      </c>
      <c r="L56" s="9">
        <f t="shared" si="8"/>
        <v>0</v>
      </c>
      <c r="M56" s="9">
        <f t="shared" si="8"/>
        <v>0</v>
      </c>
      <c r="N56" s="9">
        <f t="shared" si="8"/>
        <v>0</v>
      </c>
      <c r="O56" s="9">
        <f t="shared" si="8"/>
        <v>0</v>
      </c>
      <c r="P56" s="9">
        <f t="shared" si="8"/>
        <v>0</v>
      </c>
      <c r="Q56" s="9">
        <f t="shared" si="8"/>
        <v>0</v>
      </c>
    </row>
    <row r="57" spans="1:17" x14ac:dyDescent="0.25">
      <c r="A57" s="10" t="s">
        <v>69</v>
      </c>
      <c r="B57" s="10"/>
      <c r="C57" s="10"/>
      <c r="D57" s="11">
        <f>+'[1]Detalle Ejecucion Presupuesto '!C184</f>
        <v>15000000</v>
      </c>
      <c r="E57" s="1">
        <f>SUM(F57:Q57)</f>
        <v>0</v>
      </c>
      <c r="F57" s="11">
        <f>+'[1]Detalle Ejecucion Presupuesto '!D184</f>
        <v>0</v>
      </c>
      <c r="G57" s="11">
        <f>+'[1]Detalle Ejecucion Presupuesto '!E184</f>
        <v>0</v>
      </c>
      <c r="H57" s="11">
        <f>+'[1]Detalle Ejecucion Presupuesto '!F184</f>
        <v>0</v>
      </c>
      <c r="I57" s="11">
        <f>+'[1]Detalle Ejecucion Presupuesto '!G184</f>
        <v>0</v>
      </c>
      <c r="J57" s="11">
        <f>+'[1]Detalle Ejecucion Presupuesto '!H184</f>
        <v>0</v>
      </c>
      <c r="K57" s="11">
        <f>+'[1]Detalle Ejecucion Presupuesto '!I184</f>
        <v>0</v>
      </c>
      <c r="L57" s="11">
        <f>+'[1]Detalle Ejecucion Presupuesto '!J184</f>
        <v>0</v>
      </c>
      <c r="M57" s="11">
        <f>+'[1]Detalle Ejecucion Presupuesto '!K184</f>
        <v>0</v>
      </c>
      <c r="N57" s="11">
        <f>+'[1]Detalle Ejecucion Presupuesto '!L184</f>
        <v>0</v>
      </c>
      <c r="O57" s="11">
        <f>+'[1]Detalle Ejecucion Presupuesto '!M184</f>
        <v>0</v>
      </c>
      <c r="P57" s="11">
        <f>+'[1]Detalle Ejecucion Presupuesto '!N184</f>
        <v>0</v>
      </c>
      <c r="Q57" s="11">
        <f>+'[1]Detalle Ejecucion Presupuesto '!O184</f>
        <v>0</v>
      </c>
    </row>
    <row r="58" spans="1:17" x14ac:dyDescent="0.25">
      <c r="A58" s="10" t="s">
        <v>70</v>
      </c>
      <c r="B58" s="10"/>
      <c r="C58" s="10"/>
      <c r="D58" s="11">
        <f>+'[1]Detalle Ejecucion Presupuesto '!C186</f>
        <v>251432867</v>
      </c>
      <c r="E58" s="1">
        <f>SUM(F58:Q58)</f>
        <v>0</v>
      </c>
      <c r="F58" s="11">
        <f>+'[1]Detalle Ejecucion Presupuesto '!D186</f>
        <v>0</v>
      </c>
      <c r="G58" s="11">
        <f>+'[1]Detalle Ejecucion Presupuesto '!E186</f>
        <v>0</v>
      </c>
      <c r="H58" s="11">
        <f>+'[1]Detalle Ejecucion Presupuesto '!F186</f>
        <v>0</v>
      </c>
      <c r="I58" s="11">
        <f>+'[1]Detalle Ejecucion Presupuesto '!G186</f>
        <v>0</v>
      </c>
      <c r="J58" s="11">
        <f>+'[1]Detalle Ejecucion Presupuesto '!H186</f>
        <v>0</v>
      </c>
      <c r="K58" s="11">
        <f>+'[1]Detalle Ejecucion Presupuesto '!I186</f>
        <v>0</v>
      </c>
      <c r="L58" s="11">
        <f>+'[1]Detalle Ejecucion Presupuesto '!J186</f>
        <v>0</v>
      </c>
      <c r="M58" s="11">
        <f>+'[1]Detalle Ejecucion Presupuesto '!K186</f>
        <v>0</v>
      </c>
      <c r="N58" s="11">
        <f>+'[1]Detalle Ejecucion Presupuesto '!L186</f>
        <v>0</v>
      </c>
      <c r="O58" s="11">
        <f>+'[1]Detalle Ejecucion Presupuesto '!M186</f>
        <v>0</v>
      </c>
      <c r="P58" s="11">
        <f>+'[1]Detalle Ejecucion Presupuesto '!N186</f>
        <v>0</v>
      </c>
      <c r="Q58" s="11">
        <f>+'[1]Detalle Ejecucion Presupuesto '!O186</f>
        <v>0</v>
      </c>
    </row>
    <row r="59" spans="1:17" x14ac:dyDescent="0.25">
      <c r="A59" s="10" t="s">
        <v>71</v>
      </c>
      <c r="B59" s="10"/>
      <c r="C59" s="10"/>
      <c r="D59" s="11"/>
      <c r="E59" s="1">
        <f t="shared" si="7"/>
        <v>0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17" ht="15" x14ac:dyDescent="0.25">
      <c r="A60" s="6" t="s">
        <v>72</v>
      </c>
      <c r="B60" s="6"/>
      <c r="C60" s="6"/>
      <c r="D60" s="9"/>
      <c r="E60" s="1">
        <f t="shared" si="7"/>
        <v>0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x14ac:dyDescent="0.25">
      <c r="A61" s="10" t="s">
        <v>73</v>
      </c>
      <c r="B61" s="10"/>
      <c r="C61" s="10"/>
      <c r="D61" s="11"/>
      <c r="E61" s="1">
        <f t="shared" si="7"/>
        <v>0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  <row r="62" spans="1:17" x14ac:dyDescent="0.25">
      <c r="A62" s="10" t="s">
        <v>74</v>
      </c>
      <c r="B62" s="10"/>
      <c r="C62" s="10"/>
      <c r="D62" s="11"/>
      <c r="E62" s="1">
        <f t="shared" si="7"/>
        <v>0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1:17" ht="15" x14ac:dyDescent="0.25">
      <c r="A63" s="6" t="s">
        <v>75</v>
      </c>
      <c r="B63" s="6"/>
      <c r="C63" s="6"/>
      <c r="D63" s="9"/>
      <c r="E63" s="1">
        <f t="shared" si="7"/>
        <v>0</v>
      </c>
      <c r="F63" s="14" t="s">
        <v>76</v>
      </c>
      <c r="G63" s="14" t="s">
        <v>76</v>
      </c>
      <c r="H63" s="14" t="s">
        <v>76</v>
      </c>
      <c r="I63" s="14" t="s">
        <v>76</v>
      </c>
      <c r="J63" s="14" t="s">
        <v>76</v>
      </c>
      <c r="K63" s="14" t="s">
        <v>76</v>
      </c>
      <c r="L63" s="14" t="s">
        <v>76</v>
      </c>
      <c r="M63" s="14" t="s">
        <v>76</v>
      </c>
      <c r="N63" s="14" t="s">
        <v>76</v>
      </c>
      <c r="O63" s="14" t="s">
        <v>76</v>
      </c>
      <c r="P63" s="14" t="s">
        <v>76</v>
      </c>
      <c r="Q63" s="14" t="s">
        <v>76</v>
      </c>
    </row>
    <row r="64" spans="1:17" x14ac:dyDescent="0.25">
      <c r="A64" s="10" t="s">
        <v>77</v>
      </c>
      <c r="B64" s="10"/>
      <c r="C64" s="10"/>
      <c r="D64" s="11"/>
      <c r="E64" s="1">
        <f t="shared" si="7"/>
        <v>0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</row>
    <row r="65" spans="1:17" x14ac:dyDescent="0.25">
      <c r="A65" s="10" t="s">
        <v>78</v>
      </c>
      <c r="B65" s="10"/>
      <c r="C65" s="10"/>
      <c r="D65" s="11"/>
      <c r="E65" s="1">
        <f t="shared" si="7"/>
        <v>0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1:17" x14ac:dyDescent="0.25">
      <c r="A66" s="10" t="s">
        <v>79</v>
      </c>
      <c r="B66" s="10"/>
      <c r="C66" s="10"/>
      <c r="D66" s="11"/>
      <c r="E66" s="1">
        <f t="shared" si="7"/>
        <v>0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</row>
    <row r="67" spans="1:17" ht="18.75" x14ac:dyDescent="0.25">
      <c r="A67" s="15" t="s">
        <v>80</v>
      </c>
      <c r="B67" s="15"/>
      <c r="C67" s="15"/>
      <c r="D67" s="15">
        <f>+D63+D60+D56+D47+D39+D31+D21+D10+D4</f>
        <v>1989259851</v>
      </c>
      <c r="E67" s="35">
        <f>+E63+E60+E56+E47+E39+E31+E21+E10+E4</f>
        <v>112266796.14</v>
      </c>
      <c r="F67" s="36">
        <f>+F4+F10+F21+F31+F39+F47+F56+F46</f>
        <v>112266796.13999999</v>
      </c>
      <c r="G67" s="16">
        <f>+G4+G10+G21+G31+G39+G47+G56+G46</f>
        <v>0</v>
      </c>
      <c r="H67" s="16">
        <f>+H4+H10+H21+H31+H39+H47+H56+H46</f>
        <v>0</v>
      </c>
      <c r="I67" s="16">
        <f>+I4+I10+I21+I31+I39+I47+I56+I46</f>
        <v>0</v>
      </c>
      <c r="J67" s="16">
        <f>+J4+J10+J21+J31+J39+J47+J56+J46</f>
        <v>0</v>
      </c>
      <c r="K67" s="16">
        <f t="shared" ref="K67:Q67" si="9">+K4+K10+K21+K31+K39+K47+K56</f>
        <v>0</v>
      </c>
      <c r="L67" s="16">
        <f t="shared" si="9"/>
        <v>0</v>
      </c>
      <c r="M67" s="16">
        <f t="shared" si="9"/>
        <v>0</v>
      </c>
      <c r="N67" s="16">
        <f t="shared" si="9"/>
        <v>0</v>
      </c>
      <c r="O67" s="16">
        <f t="shared" si="9"/>
        <v>0</v>
      </c>
      <c r="P67" s="16">
        <f t="shared" si="9"/>
        <v>0</v>
      </c>
      <c r="Q67" s="16">
        <f t="shared" si="9"/>
        <v>0</v>
      </c>
    </row>
    <row r="68" spans="1:17" x14ac:dyDescent="0.25">
      <c r="A68" s="10"/>
      <c r="B68" s="10"/>
      <c r="C68" s="10"/>
      <c r="D68" s="11"/>
      <c r="F68" s="11"/>
    </row>
    <row r="69" spans="1:17" ht="15" x14ac:dyDescent="0.25">
      <c r="A69" s="5" t="s">
        <v>81</v>
      </c>
      <c r="B69" s="5"/>
      <c r="C69" s="5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s="8" customFormat="1" ht="15" x14ac:dyDescent="0.25">
      <c r="A70" s="6" t="s">
        <v>82</v>
      </c>
      <c r="B70" s="6"/>
      <c r="C70" s="6"/>
      <c r="D70" s="9">
        <v>0</v>
      </c>
      <c r="E70" s="8">
        <f t="shared" ref="E70:E77" si="10">SUM(F70:Q70)</f>
        <v>0</v>
      </c>
      <c r="F70" s="1">
        <f t="shared" ref="F70:Q70" si="11">SUM(F71:F72)</f>
        <v>0</v>
      </c>
      <c r="G70" s="8">
        <f t="shared" si="11"/>
        <v>0</v>
      </c>
      <c r="H70" s="8">
        <f t="shared" si="11"/>
        <v>0</v>
      </c>
      <c r="I70" s="8">
        <f t="shared" si="11"/>
        <v>0</v>
      </c>
      <c r="J70" s="8">
        <f t="shared" si="11"/>
        <v>0</v>
      </c>
      <c r="K70" s="8">
        <f t="shared" si="11"/>
        <v>0</v>
      </c>
      <c r="L70" s="8">
        <f t="shared" si="11"/>
        <v>0</v>
      </c>
      <c r="M70" s="8">
        <f t="shared" si="11"/>
        <v>0</v>
      </c>
      <c r="N70" s="8">
        <f t="shared" si="11"/>
        <v>0</v>
      </c>
      <c r="O70" s="8">
        <f t="shared" si="11"/>
        <v>0</v>
      </c>
      <c r="P70" s="8">
        <f t="shared" si="11"/>
        <v>0</v>
      </c>
      <c r="Q70" s="8">
        <f t="shared" si="11"/>
        <v>0</v>
      </c>
    </row>
    <row r="71" spans="1:17" x14ac:dyDescent="0.25">
      <c r="A71" s="10" t="s">
        <v>83</v>
      </c>
      <c r="B71" s="10"/>
      <c r="C71" s="10"/>
      <c r="D71" s="11">
        <v>0</v>
      </c>
      <c r="E71" s="1">
        <f t="shared" si="10"/>
        <v>0</v>
      </c>
    </row>
    <row r="72" spans="1:17" x14ac:dyDescent="0.25">
      <c r="A72" s="10" t="s">
        <v>84</v>
      </c>
      <c r="B72" s="10"/>
      <c r="C72" s="10"/>
      <c r="D72" s="11">
        <v>0</v>
      </c>
      <c r="E72" s="1">
        <f t="shared" si="10"/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</row>
    <row r="73" spans="1:17" s="8" customFormat="1" ht="15" x14ac:dyDescent="0.25">
      <c r="A73" s="6" t="s">
        <v>85</v>
      </c>
      <c r="B73" s="6"/>
      <c r="C73" s="6"/>
      <c r="D73" s="9">
        <v>0</v>
      </c>
      <c r="E73" s="8">
        <f t="shared" si="10"/>
        <v>0</v>
      </c>
      <c r="F73" s="1">
        <f t="shared" ref="F73:Q73" si="12">SUM(F74:F75)</f>
        <v>0</v>
      </c>
      <c r="G73" s="8">
        <v>0</v>
      </c>
      <c r="H73" s="8">
        <v>0</v>
      </c>
      <c r="I73" s="8">
        <f t="shared" si="12"/>
        <v>0</v>
      </c>
      <c r="J73" s="8">
        <f t="shared" si="12"/>
        <v>0</v>
      </c>
      <c r="K73" s="8">
        <f t="shared" si="12"/>
        <v>0</v>
      </c>
      <c r="L73" s="8">
        <f t="shared" si="12"/>
        <v>0</v>
      </c>
      <c r="M73" s="8">
        <f t="shared" si="12"/>
        <v>0</v>
      </c>
      <c r="N73" s="8">
        <f t="shared" si="12"/>
        <v>0</v>
      </c>
      <c r="O73" s="8">
        <f t="shared" si="12"/>
        <v>0</v>
      </c>
      <c r="P73" s="8">
        <f t="shared" si="12"/>
        <v>0</v>
      </c>
      <c r="Q73" s="8">
        <f t="shared" si="12"/>
        <v>0</v>
      </c>
    </row>
    <row r="74" spans="1:17" x14ac:dyDescent="0.25">
      <c r="A74" s="10" t="s">
        <v>86</v>
      </c>
      <c r="B74" s="10"/>
      <c r="C74" s="10"/>
      <c r="D74" s="11">
        <v>0</v>
      </c>
      <c r="E74" s="1">
        <f t="shared" si="10"/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</row>
    <row r="75" spans="1:17" x14ac:dyDescent="0.25">
      <c r="A75" s="10" t="s">
        <v>87</v>
      </c>
      <c r="B75" s="10"/>
      <c r="C75" s="10"/>
      <c r="D75" s="11"/>
      <c r="E75" s="1">
        <f t="shared" si="10"/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</row>
    <row r="76" spans="1:17" s="8" customFormat="1" ht="15" x14ac:dyDescent="0.25">
      <c r="A76" s="6" t="s">
        <v>88</v>
      </c>
      <c r="B76" s="6"/>
      <c r="C76" s="6"/>
      <c r="D76" s="9">
        <v>0</v>
      </c>
      <c r="E76" s="8">
        <f t="shared" si="10"/>
        <v>0</v>
      </c>
      <c r="F76" s="1">
        <f t="shared" ref="F76:Q76" si="13">SUM(F77)</f>
        <v>0</v>
      </c>
      <c r="G76" s="8">
        <v>0</v>
      </c>
      <c r="H76" s="8">
        <v>0</v>
      </c>
      <c r="I76" s="8">
        <f t="shared" si="13"/>
        <v>0</v>
      </c>
      <c r="J76" s="8">
        <f t="shared" si="13"/>
        <v>0</v>
      </c>
      <c r="K76" s="8">
        <f t="shared" si="13"/>
        <v>0</v>
      </c>
      <c r="L76" s="8">
        <f t="shared" si="13"/>
        <v>0</v>
      </c>
      <c r="M76" s="8">
        <f t="shared" si="13"/>
        <v>0</v>
      </c>
      <c r="N76" s="8">
        <f t="shared" si="13"/>
        <v>0</v>
      </c>
      <c r="O76" s="8">
        <f t="shared" si="13"/>
        <v>0</v>
      </c>
      <c r="P76" s="8">
        <f t="shared" si="13"/>
        <v>0</v>
      </c>
      <c r="Q76" s="8">
        <f t="shared" si="13"/>
        <v>0</v>
      </c>
    </row>
    <row r="77" spans="1:17" x14ac:dyDescent="0.25">
      <c r="A77" s="10" t="s">
        <v>89</v>
      </c>
      <c r="B77" s="10"/>
      <c r="C77" s="10"/>
      <c r="D77" s="11">
        <v>0</v>
      </c>
      <c r="E77" s="1">
        <f t="shared" si="10"/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</row>
    <row r="78" spans="1:17" ht="15" x14ac:dyDescent="0.25">
      <c r="A78" s="18" t="s">
        <v>90</v>
      </c>
      <c r="B78" s="18"/>
      <c r="C78" s="18"/>
      <c r="D78" s="15">
        <v>0</v>
      </c>
      <c r="E78" s="19">
        <f>E70+E73+E76</f>
        <v>0</v>
      </c>
      <c r="F78" s="19">
        <f t="shared" ref="F78:Q78" si="14">F70+F73+F76</f>
        <v>0</v>
      </c>
      <c r="G78" s="19">
        <f t="shared" si="14"/>
        <v>0</v>
      </c>
      <c r="H78" s="19">
        <f t="shared" si="14"/>
        <v>0</v>
      </c>
      <c r="I78" s="19">
        <f t="shared" si="14"/>
        <v>0</v>
      </c>
      <c r="J78" s="19">
        <f t="shared" si="14"/>
        <v>0</v>
      </c>
      <c r="K78" s="19">
        <f t="shared" si="14"/>
        <v>0</v>
      </c>
      <c r="L78" s="19">
        <f t="shared" si="14"/>
        <v>0</v>
      </c>
      <c r="M78" s="19">
        <f t="shared" si="14"/>
        <v>0</v>
      </c>
      <c r="N78" s="19">
        <f t="shared" si="14"/>
        <v>0</v>
      </c>
      <c r="O78" s="19">
        <f t="shared" si="14"/>
        <v>0</v>
      </c>
      <c r="P78" s="19">
        <f t="shared" si="14"/>
        <v>0</v>
      </c>
      <c r="Q78" s="19">
        <f t="shared" si="14"/>
        <v>0</v>
      </c>
    </row>
    <row r="80" spans="1:17" ht="18.75" x14ac:dyDescent="0.25">
      <c r="A80" s="20" t="s">
        <v>91</v>
      </c>
      <c r="B80" s="21"/>
      <c r="C80" s="21"/>
      <c r="D80" s="15">
        <f>+D78+D67</f>
        <v>1989259851</v>
      </c>
      <c r="E80" s="34">
        <f>+E78+E67</f>
        <v>112266796.14</v>
      </c>
      <c r="F80" s="34">
        <f>+F78+F67</f>
        <v>112266796.13999999</v>
      </c>
      <c r="G80" s="22">
        <f t="shared" ref="G80:Q80" si="15">+G78+G67</f>
        <v>0</v>
      </c>
      <c r="H80" s="22">
        <f t="shared" si="15"/>
        <v>0</v>
      </c>
      <c r="I80" s="22">
        <f t="shared" si="15"/>
        <v>0</v>
      </c>
      <c r="J80" s="22">
        <f t="shared" si="15"/>
        <v>0</v>
      </c>
      <c r="K80" s="22">
        <f t="shared" si="15"/>
        <v>0</v>
      </c>
      <c r="L80" s="22">
        <f t="shared" si="15"/>
        <v>0</v>
      </c>
      <c r="M80" s="22">
        <f t="shared" si="15"/>
        <v>0</v>
      </c>
      <c r="N80" s="22">
        <f t="shared" si="15"/>
        <v>0</v>
      </c>
      <c r="O80" s="22">
        <f t="shared" si="15"/>
        <v>0</v>
      </c>
      <c r="P80" s="22">
        <f t="shared" si="15"/>
        <v>0</v>
      </c>
      <c r="Q80" s="22">
        <f t="shared" si="15"/>
        <v>0</v>
      </c>
    </row>
    <row r="81" spans="1:9" x14ac:dyDescent="0.25">
      <c r="A81" s="1" t="s">
        <v>92</v>
      </c>
    </row>
    <row r="82" spans="1:9" x14ac:dyDescent="0.25">
      <c r="A82" s="1" t="s">
        <v>107</v>
      </c>
      <c r="F82" s="1">
        <f>+F80-'[1]Detalle Ejecucion Presupuesto '!D189</f>
        <v>0</v>
      </c>
    </row>
    <row r="83" spans="1:9" x14ac:dyDescent="0.25">
      <c r="A83" s="1" t="s">
        <v>108</v>
      </c>
    </row>
    <row r="85" spans="1:9" ht="18" x14ac:dyDescent="0.25">
      <c r="A85" s="23" t="s">
        <v>93</v>
      </c>
      <c r="B85" s="23"/>
      <c r="C85" s="23"/>
    </row>
    <row r="86" spans="1:9" ht="18" x14ac:dyDescent="0.25">
      <c r="A86" s="24" t="s">
        <v>94</v>
      </c>
      <c r="B86" s="25"/>
      <c r="C86" s="25"/>
      <c r="D86" s="24"/>
      <c r="E86" s="24"/>
      <c r="F86" s="24"/>
      <c r="G86" s="26"/>
    </row>
    <row r="87" spans="1:9" ht="18" x14ac:dyDescent="0.25">
      <c r="A87" s="24" t="s">
        <v>95</v>
      </c>
      <c r="B87" s="25"/>
      <c r="C87" s="25"/>
      <c r="D87" s="24"/>
      <c r="E87" s="24"/>
      <c r="F87" s="24"/>
      <c r="G87" s="26"/>
    </row>
    <row r="88" spans="1:9" ht="15" customHeight="1" x14ac:dyDescent="0.25">
      <c r="A88" s="32" t="s">
        <v>96</v>
      </c>
      <c r="B88" s="32"/>
      <c r="C88" s="32"/>
      <c r="D88" s="32"/>
      <c r="E88" s="32"/>
      <c r="F88" s="32"/>
      <c r="G88" s="26"/>
    </row>
    <row r="89" spans="1:9" ht="29.25" customHeight="1" x14ac:dyDescent="0.25">
      <c r="A89" s="32"/>
      <c r="B89" s="32"/>
      <c r="C89" s="32"/>
      <c r="D89" s="32"/>
      <c r="E89" s="32"/>
      <c r="F89" s="32"/>
      <c r="G89" s="26"/>
    </row>
    <row r="90" spans="1:9" x14ac:dyDescent="0.25">
      <c r="A90" s="24" t="s">
        <v>97</v>
      </c>
      <c r="B90" s="24"/>
      <c r="C90" s="24"/>
      <c r="D90" s="24"/>
      <c r="E90" s="24"/>
      <c r="F90" s="24"/>
      <c r="G90" s="26"/>
    </row>
    <row r="91" spans="1:9" x14ac:dyDescent="0.25">
      <c r="A91" s="24" t="s">
        <v>98</v>
      </c>
      <c r="B91" s="24"/>
      <c r="C91" s="24"/>
      <c r="D91" s="24"/>
      <c r="E91" s="24"/>
      <c r="F91" s="24"/>
      <c r="G91" s="26"/>
    </row>
    <row r="92" spans="1:9" x14ac:dyDescent="0.25">
      <c r="A92" s="24" t="s">
        <v>99</v>
      </c>
      <c r="B92" s="24"/>
      <c r="C92" s="24"/>
      <c r="D92" s="27"/>
      <c r="E92" s="24"/>
      <c r="F92" s="24"/>
      <c r="G92" s="26"/>
    </row>
    <row r="93" spans="1:9" x14ac:dyDescent="0.25">
      <c r="A93" s="24" t="s">
        <v>100</v>
      </c>
      <c r="B93" s="24"/>
      <c r="C93" s="24"/>
      <c r="D93" s="27"/>
      <c r="E93" s="24"/>
      <c r="F93" s="24"/>
      <c r="G93" s="26"/>
    </row>
    <row r="94" spans="1:9" x14ac:dyDescent="0.25">
      <c r="I94" s="28"/>
    </row>
    <row r="95" spans="1:9" x14ac:dyDescent="0.25">
      <c r="I95" s="28"/>
    </row>
    <row r="96" spans="1:9" x14ac:dyDescent="0.25">
      <c r="A96" s="29" t="s">
        <v>101</v>
      </c>
      <c r="B96" s="30"/>
      <c r="C96" s="30"/>
      <c r="F96" s="29" t="s">
        <v>102</v>
      </c>
      <c r="G96" s="31"/>
      <c r="H96" s="31"/>
      <c r="I96" s="28"/>
    </row>
    <row r="97" spans="1:18" x14ac:dyDescent="0.25">
      <c r="A97" s="30" t="s">
        <v>103</v>
      </c>
      <c r="G97" s="1" t="s">
        <v>104</v>
      </c>
      <c r="R97" s="1" t="s">
        <v>109</v>
      </c>
    </row>
    <row r="98" spans="1:18" x14ac:dyDescent="0.25">
      <c r="A98" s="30" t="s">
        <v>105</v>
      </c>
      <c r="G98" s="1" t="s">
        <v>106</v>
      </c>
      <c r="R98" s="1" t="s">
        <v>110</v>
      </c>
    </row>
  </sheetData>
  <mergeCells count="1">
    <mergeCell ref="A88:F89"/>
  </mergeCells>
  <pageMargins left="0.23622047244094499" right="0.15748031496063" top="0.82677165354330695" bottom="0.59055118110236204" header="0.23622047244094499" footer="0.47244094488188998"/>
  <pageSetup scale="61" fitToHeight="2" orientation="landscape" r:id="rId1"/>
  <headerFooter>
    <oddHeader>&amp;L&amp;D&amp;CDEPARTAMENTO AEROPORTUARIO 
  Año 2024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2024-02-29T13:07:10Z</cp:lastPrinted>
  <dcterms:created xsi:type="dcterms:W3CDTF">2024-02-28T18:25:05Z</dcterms:created>
  <dcterms:modified xsi:type="dcterms:W3CDTF">2024-02-29T13:07:29Z</dcterms:modified>
</cp:coreProperties>
</file>