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4\4.ABRIL 2024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I77" i="1"/>
  <c r="F77" i="1"/>
  <c r="E77" i="1" s="1"/>
  <c r="E76" i="1"/>
  <c r="E75" i="1"/>
  <c r="I74" i="1"/>
  <c r="F74" i="1"/>
  <c r="E73" i="1"/>
  <c r="E72" i="1"/>
  <c r="I71" i="1"/>
  <c r="I79" i="1" s="1"/>
  <c r="H71" i="1"/>
  <c r="H79" i="1" s="1"/>
  <c r="G71" i="1"/>
  <c r="G79" i="1" s="1"/>
  <c r="F71" i="1"/>
  <c r="E67" i="1"/>
  <c r="E66" i="1"/>
  <c r="E65" i="1"/>
  <c r="E64" i="1"/>
  <c r="E63" i="1"/>
  <c r="E62" i="1"/>
  <c r="E61" i="1"/>
  <c r="E60" i="1"/>
  <c r="I59" i="1"/>
  <c r="H59" i="1"/>
  <c r="G59" i="1"/>
  <c r="F59" i="1"/>
  <c r="D59" i="1"/>
  <c r="I58" i="1"/>
  <c r="H58" i="1"/>
  <c r="G58" i="1"/>
  <c r="F58" i="1"/>
  <c r="D58" i="1"/>
  <c r="I56" i="1"/>
  <c r="H56" i="1"/>
  <c r="G56" i="1"/>
  <c r="F56" i="1"/>
  <c r="D56" i="1"/>
  <c r="I55" i="1"/>
  <c r="H55" i="1"/>
  <c r="G55" i="1"/>
  <c r="F55" i="1"/>
  <c r="D55" i="1"/>
  <c r="I54" i="1"/>
  <c r="H54" i="1"/>
  <c r="G54" i="1"/>
  <c r="F54" i="1"/>
  <c r="D54" i="1"/>
  <c r="I53" i="1"/>
  <c r="H53" i="1"/>
  <c r="G53" i="1"/>
  <c r="F53" i="1"/>
  <c r="D53" i="1"/>
  <c r="I52" i="1"/>
  <c r="H52" i="1"/>
  <c r="G52" i="1"/>
  <c r="F52" i="1"/>
  <c r="D52" i="1"/>
  <c r="I51" i="1"/>
  <c r="H51" i="1"/>
  <c r="G51" i="1"/>
  <c r="F51" i="1"/>
  <c r="D51" i="1"/>
  <c r="I50" i="1"/>
  <c r="H50" i="1"/>
  <c r="G50" i="1"/>
  <c r="F50" i="1"/>
  <c r="D50" i="1"/>
  <c r="I49" i="1"/>
  <c r="H49" i="1"/>
  <c r="G49" i="1"/>
  <c r="F49" i="1"/>
  <c r="D49" i="1"/>
  <c r="I48" i="1"/>
  <c r="H48" i="1"/>
  <c r="G48" i="1"/>
  <c r="F48" i="1"/>
  <c r="D48" i="1"/>
  <c r="I46" i="1"/>
  <c r="H46" i="1"/>
  <c r="G46" i="1"/>
  <c r="F46" i="1"/>
  <c r="D46" i="1"/>
  <c r="D39" i="1" s="1"/>
  <c r="E45" i="1"/>
  <c r="E44" i="1"/>
  <c r="E43" i="1"/>
  <c r="E42" i="1"/>
  <c r="E41" i="1"/>
  <c r="E40" i="1"/>
  <c r="I39" i="1"/>
  <c r="H39" i="1"/>
  <c r="G39" i="1"/>
  <c r="F39" i="1"/>
  <c r="H38" i="1"/>
  <c r="F38" i="1"/>
  <c r="I37" i="1"/>
  <c r="G37" i="1"/>
  <c r="D37" i="1"/>
  <c r="E36" i="1"/>
  <c r="E35" i="1"/>
  <c r="E34" i="1"/>
  <c r="H33" i="1"/>
  <c r="F33" i="1"/>
  <c r="I32" i="1"/>
  <c r="I31" i="1" s="1"/>
  <c r="H32" i="1"/>
  <c r="G32" i="1"/>
  <c r="G31" i="1" s="1"/>
  <c r="F32" i="1"/>
  <c r="D32" i="1"/>
  <c r="I30" i="1"/>
  <c r="H30" i="1"/>
  <c r="G30" i="1"/>
  <c r="F30" i="1"/>
  <c r="D30" i="1"/>
  <c r="E29" i="1"/>
  <c r="I28" i="1"/>
  <c r="H28" i="1"/>
  <c r="G28" i="1"/>
  <c r="F28" i="1"/>
  <c r="D28" i="1"/>
  <c r="I27" i="1"/>
  <c r="H27" i="1"/>
  <c r="G27" i="1"/>
  <c r="F27" i="1"/>
  <c r="D27" i="1"/>
  <c r="I26" i="1"/>
  <c r="H26" i="1"/>
  <c r="D26" i="1"/>
  <c r="I25" i="1"/>
  <c r="H25" i="1"/>
  <c r="G25" i="1"/>
  <c r="F25" i="1"/>
  <c r="D25" i="1"/>
  <c r="I24" i="1"/>
  <c r="H24" i="1"/>
  <c r="G24" i="1"/>
  <c r="F24" i="1"/>
  <c r="D24" i="1"/>
  <c r="I23" i="1"/>
  <c r="H23" i="1"/>
  <c r="G23" i="1"/>
  <c r="F23" i="1"/>
  <c r="D23" i="1"/>
  <c r="I22" i="1"/>
  <c r="H22" i="1"/>
  <c r="G22" i="1"/>
  <c r="F22" i="1"/>
  <c r="D22" i="1"/>
  <c r="I20" i="1"/>
  <c r="H20" i="1"/>
  <c r="G20" i="1"/>
  <c r="F20" i="1"/>
  <c r="D20" i="1"/>
  <c r="I19" i="1"/>
  <c r="H19" i="1"/>
  <c r="E19" i="1" s="1"/>
  <c r="G19" i="1"/>
  <c r="F19" i="1"/>
  <c r="D19" i="1"/>
  <c r="I18" i="1"/>
  <c r="H18" i="1"/>
  <c r="G18" i="1"/>
  <c r="F18" i="1"/>
  <c r="D18" i="1"/>
  <c r="I17" i="1"/>
  <c r="H17" i="1"/>
  <c r="G17" i="1"/>
  <c r="F17" i="1"/>
  <c r="D17" i="1"/>
  <c r="I16" i="1"/>
  <c r="H16" i="1"/>
  <c r="G16" i="1"/>
  <c r="F16" i="1"/>
  <c r="D16" i="1"/>
  <c r="I15" i="1"/>
  <c r="H15" i="1"/>
  <c r="E15" i="1" s="1"/>
  <c r="G15" i="1"/>
  <c r="F15" i="1"/>
  <c r="D15" i="1"/>
  <c r="I14" i="1"/>
  <c r="H14" i="1"/>
  <c r="G14" i="1"/>
  <c r="F14" i="1"/>
  <c r="D14" i="1"/>
  <c r="I13" i="1"/>
  <c r="H13" i="1"/>
  <c r="G13" i="1"/>
  <c r="F13" i="1"/>
  <c r="D13" i="1"/>
  <c r="I12" i="1"/>
  <c r="H12" i="1"/>
  <c r="G12" i="1"/>
  <c r="F12" i="1"/>
  <c r="D12" i="1"/>
  <c r="I11" i="1"/>
  <c r="H11" i="1"/>
  <c r="H10" i="1" s="1"/>
  <c r="G11" i="1"/>
  <c r="F11" i="1"/>
  <c r="D11" i="1"/>
  <c r="F10" i="1"/>
  <c r="I9" i="1"/>
  <c r="H9" i="1"/>
  <c r="G9" i="1"/>
  <c r="F9" i="1"/>
  <c r="D9" i="1"/>
  <c r="I8" i="1"/>
  <c r="H8" i="1"/>
  <c r="G8" i="1"/>
  <c r="F8" i="1"/>
  <c r="D8" i="1"/>
  <c r="I7" i="1"/>
  <c r="H7" i="1"/>
  <c r="G7" i="1"/>
  <c r="F7" i="1"/>
  <c r="D7" i="1"/>
  <c r="I6" i="1"/>
  <c r="I4" i="1" s="1"/>
  <c r="H6" i="1"/>
  <c r="G6" i="1"/>
  <c r="F6" i="1"/>
  <c r="D6" i="1"/>
  <c r="I5" i="1"/>
  <c r="H5" i="1"/>
  <c r="G5" i="1"/>
  <c r="F5" i="1"/>
  <c r="D5" i="1"/>
  <c r="H57" i="1" l="1"/>
  <c r="H47" i="1"/>
  <c r="G57" i="1"/>
  <c r="G21" i="1"/>
  <c r="E37" i="1"/>
  <c r="D57" i="1"/>
  <c r="I57" i="1"/>
  <c r="D47" i="1"/>
  <c r="I47" i="1"/>
  <c r="E7" i="1"/>
  <c r="G10" i="1"/>
  <c r="D31" i="1"/>
  <c r="G4" i="1"/>
  <c r="E13" i="1"/>
  <c r="D21" i="1"/>
  <c r="E49" i="1"/>
  <c r="E53" i="1"/>
  <c r="E71" i="1"/>
  <c r="E79" i="1" s="1"/>
  <c r="E74" i="1"/>
  <c r="E5" i="1"/>
  <c r="I10" i="1"/>
  <c r="E25" i="1"/>
  <c r="H31" i="1"/>
  <c r="E38" i="1"/>
  <c r="G47" i="1"/>
  <c r="E58" i="1"/>
  <c r="F79" i="1"/>
  <c r="F4" i="1"/>
  <c r="E4" i="1" s="1"/>
  <c r="E6" i="1"/>
  <c r="D10" i="1"/>
  <c r="E14" i="1"/>
  <c r="E18" i="1"/>
  <c r="H21" i="1"/>
  <c r="E24" i="1"/>
  <c r="E28" i="1"/>
  <c r="E48" i="1"/>
  <c r="E52" i="1"/>
  <c r="E56" i="1"/>
  <c r="H4" i="1"/>
  <c r="H68" i="1" s="1"/>
  <c r="H81" i="1" s="1"/>
  <c r="E9" i="1"/>
  <c r="E17" i="1"/>
  <c r="E23" i="1"/>
  <c r="E27" i="1"/>
  <c r="E46" i="1"/>
  <c r="E51" i="1"/>
  <c r="E55" i="1"/>
  <c r="E10" i="1"/>
  <c r="I21" i="1"/>
  <c r="D4" i="1"/>
  <c r="E8" i="1"/>
  <c r="E12" i="1"/>
  <c r="E16" i="1"/>
  <c r="E20" i="1"/>
  <c r="E22" i="1"/>
  <c r="E26" i="1"/>
  <c r="E39" i="1"/>
  <c r="E50" i="1"/>
  <c r="E54" i="1"/>
  <c r="E59" i="1"/>
  <c r="I68" i="1"/>
  <c r="I81" i="1" s="1"/>
  <c r="E30" i="1"/>
  <c r="E32" i="1"/>
  <c r="E11" i="1"/>
  <c r="E33" i="1"/>
  <c r="F21" i="1"/>
  <c r="F47" i="1"/>
  <c r="F57" i="1"/>
  <c r="E57" i="1" s="1"/>
  <c r="F31" i="1"/>
  <c r="H3" i="1" l="1"/>
  <c r="G68" i="1"/>
  <c r="G81" i="1" s="1"/>
  <c r="D68" i="1"/>
  <c r="D81" i="1" s="1"/>
  <c r="I3" i="1"/>
  <c r="D3" i="1"/>
  <c r="E47" i="1"/>
  <c r="G3" i="1"/>
  <c r="E21" i="1"/>
  <c r="E31" i="1"/>
  <c r="F3" i="1"/>
  <c r="F68" i="1"/>
  <c r="F81" i="1" s="1"/>
  <c r="F83" i="1" s="1"/>
  <c r="E3" i="1" l="1"/>
  <c r="E68" i="1"/>
  <c r="E81" i="1" s="1"/>
</calcChain>
</file>

<file path=xl/sharedStrings.xml><?xml version="1.0" encoding="utf-8"?>
<sst xmlns="http://schemas.openxmlformats.org/spreadsheetml/2006/main" count="105" uniqueCount="102">
  <si>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</si>
  <si>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</si>
  <si>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</si>
  <si>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</si>
  <si>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</si>
  <si>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</si>
  <si>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</si>
  <si>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</si>
  <si>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</si>
  <si>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</si>
  <si>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</si>
  <si>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</si>
  <si>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</si>
  <si>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</si>
  <si>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</si>
  <si>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</si>
  <si>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</si>
  <si>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</si>
  <si>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</si>
  <si>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</si>
  <si>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</si>
  <si>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</si>
  <si>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</si>
  <si>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</si>
  <si>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</si>
  <si>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</si>
  <si>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</si>
  <si>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</si>
  <si>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</si>
  <si>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</si>
  <si>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</si>
  <si>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</si>
  <si>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</si>
  <si>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</si>
  <si>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</si>
  <si>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</si>
  <si>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</si>
  <si>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</si>
  <si>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</si>
  <si>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</si>
  <si>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</si>
  <si>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</si>
  <si>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</si>
  <si>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</si>
  <si>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</si>
  <si>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</si>
  <si>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</si>
  <si>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</si>
  <si>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</si>
  <si>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</si>
  <si>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</si>
  <si>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</si>
  <si>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</si>
  <si>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</si>
  <si>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</si>
  <si>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</si>
  <si>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</si>
  <si>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</si>
  <si>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</si>
  <si>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</si>
  <si>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</si>
  <si>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</si>
  <si>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</si>
  <si>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</si>
  <si>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</si>
  <si>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</si>
  <si>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</si>
  <si>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</si>
  <si>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</si>
  <si>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</si>
  <si>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</si>
  <si>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</si>
  <si>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</si>
  <si>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</si>
  <si>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</si>
  <si>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</si>
  <si>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</si>
  <si>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</si>
  <si>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</si>
  <si>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</si>
  <si>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</si>
  <si>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</si>
  <si>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</si>
  <si>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</si>
  <si>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</si>
  <si>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</si>
  <si>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</si>
  <si>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</si>
  <si>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</si>
  <si>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</si>
  <si>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</si>
  <si>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</si>
  <si>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</si>
  <si>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</si>
  <si>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</si>
  <si>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</si>
  <si>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</si>
  <si>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</si>
  <si>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</si>
  <si>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</si>
  <si>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registro: 10 de Mayo 2024</t>
  </si>
  <si>
    <t>Fecha de imputación: hasta el 30 de Abril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</si>
</sst>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0" borderId="0" xfId="1" quotePrefix="1" applyFont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5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4"/>
      <sheetName val="Ejecución Presupuesto UAI"/>
      <sheetName val="Detalle Ejecucion Presupuesto "/>
      <sheetName val="Hoja4"/>
      <sheetName val="Modificacion de PPto 1"/>
      <sheetName val="Modificacion de ajuste cuentas"/>
      <sheetName val="AYUDAS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D4">
            <v>37382994.609999999</v>
          </cell>
          <cell r="E4">
            <v>36844250</v>
          </cell>
          <cell r="F4">
            <v>38126188.460000001</v>
          </cell>
          <cell r="H4">
            <v>37246610</v>
          </cell>
        </row>
        <row r="12">
          <cell r="C12">
            <v>214540000</v>
          </cell>
          <cell r="D12">
            <v>40731950</v>
          </cell>
          <cell r="E12">
            <v>5992700</v>
          </cell>
          <cell r="F12">
            <v>5540700</v>
          </cell>
          <cell r="H12">
            <v>33130100</v>
          </cell>
        </row>
        <row r="19">
          <cell r="C19">
            <v>10050000</v>
          </cell>
          <cell r="D19">
            <v>0</v>
          </cell>
          <cell r="E19">
            <v>0</v>
          </cell>
          <cell r="F19">
            <v>1530000</v>
          </cell>
          <cell r="H19">
            <v>300000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</row>
        <row r="27">
          <cell r="C27">
            <v>78500000</v>
          </cell>
          <cell r="D27">
            <v>5541210.4400000004</v>
          </cell>
          <cell r="E27">
            <v>5572036.9299999997</v>
          </cell>
          <cell r="F27">
            <v>5639886.3000000007</v>
          </cell>
          <cell r="H27">
            <v>5639327.0700000003</v>
          </cell>
        </row>
        <row r="32">
          <cell r="C32">
            <v>11800000</v>
          </cell>
          <cell r="D32">
            <v>1251542.49</v>
          </cell>
          <cell r="E32">
            <v>1007830.06</v>
          </cell>
          <cell r="F32">
            <v>2632819.15</v>
          </cell>
          <cell r="H32">
            <v>1155060.02</v>
          </cell>
        </row>
        <row r="40">
          <cell r="C40">
            <v>43000000</v>
          </cell>
          <cell r="D40">
            <v>1491581</v>
          </cell>
          <cell r="E40">
            <v>578274</v>
          </cell>
          <cell r="F40">
            <v>2034674</v>
          </cell>
          <cell r="H40">
            <v>763477.63</v>
          </cell>
        </row>
        <row r="44">
          <cell r="C44">
            <v>17000000</v>
          </cell>
          <cell r="D44">
            <v>212591</v>
          </cell>
          <cell r="E44">
            <v>152295.1</v>
          </cell>
          <cell r="F44">
            <v>598262</v>
          </cell>
          <cell r="H44">
            <v>2098519.39</v>
          </cell>
        </row>
        <row r="47">
          <cell r="C47">
            <v>6450000</v>
          </cell>
          <cell r="D47">
            <v>63109.81</v>
          </cell>
          <cell r="E47">
            <v>6970</v>
          </cell>
          <cell r="F47">
            <v>377161.18</v>
          </cell>
          <cell r="H47">
            <v>301686.73</v>
          </cell>
        </row>
        <row r="51">
          <cell r="C51">
            <v>4720000</v>
          </cell>
          <cell r="D51">
            <v>221319.66</v>
          </cell>
          <cell r="E51">
            <v>17799.12</v>
          </cell>
          <cell r="F51">
            <v>291063.52</v>
          </cell>
          <cell r="H51">
            <v>63408</v>
          </cell>
        </row>
        <row r="56">
          <cell r="C56">
            <v>3000000</v>
          </cell>
          <cell r="D56">
            <v>0</v>
          </cell>
          <cell r="E56">
            <v>0</v>
          </cell>
          <cell r="F56">
            <v>2963179.59</v>
          </cell>
        </row>
        <row r="58">
          <cell r="C58">
            <v>30495200</v>
          </cell>
          <cell r="D58">
            <v>1391520.13</v>
          </cell>
          <cell r="E58">
            <v>1577683.9</v>
          </cell>
          <cell r="F58">
            <v>1266512.0999999999</v>
          </cell>
          <cell r="H58">
            <v>1300218.6599999999</v>
          </cell>
        </row>
        <row r="62">
          <cell r="C62">
            <v>40853449</v>
          </cell>
          <cell r="D62">
            <v>1715129.7</v>
          </cell>
          <cell r="E62">
            <v>189938</v>
          </cell>
          <cell r="F62">
            <v>1690926.72</v>
          </cell>
          <cell r="H62">
            <v>221280.66999999998</v>
          </cell>
        </row>
        <row r="72">
          <cell r="C72">
            <v>256157502</v>
          </cell>
          <cell r="D72">
            <v>646368.19999999995</v>
          </cell>
          <cell r="E72">
            <v>12766196.149999999</v>
          </cell>
          <cell r="F72">
            <v>3283315.1599999997</v>
          </cell>
          <cell r="H72">
            <v>2350248.5499999998</v>
          </cell>
        </row>
        <row r="85">
          <cell r="C85">
            <v>15500000</v>
          </cell>
          <cell r="D85">
            <v>269583.07</v>
          </cell>
          <cell r="E85">
            <v>13571.7</v>
          </cell>
          <cell r="F85">
            <v>269080.18</v>
          </cell>
          <cell r="H85">
            <v>70800</v>
          </cell>
        </row>
        <row r="90">
          <cell r="C90">
            <v>3820000</v>
          </cell>
          <cell r="D90">
            <v>33872.199999999997</v>
          </cell>
          <cell r="E90">
            <v>68245</v>
          </cell>
          <cell r="F90">
            <v>317810.71999999997</v>
          </cell>
          <cell r="H90">
            <v>118774.33</v>
          </cell>
        </row>
        <row r="95">
          <cell r="C95">
            <v>2010000</v>
          </cell>
          <cell r="D95">
            <v>0</v>
          </cell>
          <cell r="E95">
            <v>288993.8</v>
          </cell>
          <cell r="F95">
            <v>0</v>
          </cell>
          <cell r="H95">
            <v>0</v>
          </cell>
        </row>
        <row r="99">
          <cell r="C99">
            <v>3933200</v>
          </cell>
          <cell r="D99">
            <v>45192.85</v>
          </cell>
          <cell r="E99">
            <v>17841.599999999999</v>
          </cell>
          <cell r="F99">
            <v>210299.6</v>
          </cell>
          <cell r="H99">
            <v>64642.039999999994</v>
          </cell>
        </row>
        <row r="104">
          <cell r="C104">
            <v>60000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</row>
        <row r="106">
          <cell r="C106">
            <v>1030000</v>
          </cell>
          <cell r="F106">
            <v>68283.34</v>
          </cell>
          <cell r="H106">
            <v>7309.38</v>
          </cell>
        </row>
        <row r="110">
          <cell r="C110">
            <v>965000</v>
          </cell>
          <cell r="D110">
            <v>3917.94</v>
          </cell>
          <cell r="E110">
            <v>81973.86</v>
          </cell>
          <cell r="F110">
            <v>0</v>
          </cell>
          <cell r="H110">
            <v>33491.97</v>
          </cell>
        </row>
        <row r="119">
          <cell r="C119">
            <v>17952000</v>
          </cell>
          <cell r="D119">
            <v>694101</v>
          </cell>
          <cell r="E119">
            <v>935065.4</v>
          </cell>
          <cell r="F119">
            <v>735635</v>
          </cell>
          <cell r="H119">
            <v>905035.76</v>
          </cell>
        </row>
        <row r="128">
          <cell r="C128">
            <v>47571000</v>
          </cell>
          <cell r="D128">
            <v>236332.05999999997</v>
          </cell>
          <cell r="E128">
            <v>113607.37</v>
          </cell>
          <cell r="F128">
            <v>659527.8899999999</v>
          </cell>
          <cell r="H128">
            <v>758013.83</v>
          </cell>
        </row>
        <row r="142">
          <cell r="C142">
            <v>25000000</v>
          </cell>
          <cell r="D142">
            <v>1427867.4100000001</v>
          </cell>
          <cell r="E142">
            <v>2012867.4100000001</v>
          </cell>
          <cell r="F142">
            <v>877867.41</v>
          </cell>
          <cell r="H142">
            <v>1647867.4100000001</v>
          </cell>
        </row>
        <row r="147">
          <cell r="C147">
            <v>2500000</v>
          </cell>
          <cell r="D147">
            <v>0</v>
          </cell>
          <cell r="F147">
            <v>0</v>
          </cell>
        </row>
        <row r="148">
          <cell r="E148">
            <v>212500</v>
          </cell>
          <cell r="H148">
            <v>45679.69</v>
          </cell>
        </row>
        <row r="149">
          <cell r="C149">
            <v>30000000</v>
          </cell>
          <cell r="D149">
            <v>0</v>
          </cell>
          <cell r="E149">
            <v>5000000</v>
          </cell>
          <cell r="F149">
            <v>5000000</v>
          </cell>
          <cell r="H149">
            <v>5000000</v>
          </cell>
        </row>
        <row r="150">
          <cell r="E150">
            <v>5000000</v>
          </cell>
          <cell r="F150">
            <v>5000000</v>
          </cell>
          <cell r="H150">
            <v>5000000</v>
          </cell>
        </row>
        <row r="152">
          <cell r="C152">
            <v>10862000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</row>
        <row r="158">
          <cell r="C158">
            <v>1212645</v>
          </cell>
          <cell r="D158">
            <v>0</v>
          </cell>
          <cell r="E158">
            <v>0</v>
          </cell>
          <cell r="F158">
            <v>0</v>
          </cell>
          <cell r="H158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H161">
            <v>0</v>
          </cell>
        </row>
        <row r="162">
          <cell r="C162">
            <v>22650</v>
          </cell>
        </row>
        <row r="163">
          <cell r="C163">
            <v>1000000</v>
          </cell>
        </row>
        <row r="164">
          <cell r="D164">
            <v>0</v>
          </cell>
          <cell r="E164">
            <v>0</v>
          </cell>
        </row>
        <row r="165">
          <cell r="C165">
            <v>9388250</v>
          </cell>
          <cell r="D165">
            <v>0</v>
          </cell>
          <cell r="E165">
            <v>0</v>
          </cell>
          <cell r="F165">
            <v>5946050</v>
          </cell>
          <cell r="H165">
            <v>0</v>
          </cell>
        </row>
        <row r="169">
          <cell r="C169">
            <v>8158200</v>
          </cell>
          <cell r="D169">
            <v>60173.06</v>
          </cell>
          <cell r="E169">
            <v>0</v>
          </cell>
          <cell r="F169">
            <v>0</v>
          </cell>
          <cell r="H169">
            <v>0</v>
          </cell>
        </row>
        <row r="177">
          <cell r="C177">
            <v>2077386</v>
          </cell>
          <cell r="D177">
            <v>0</v>
          </cell>
          <cell r="E177">
            <v>0</v>
          </cell>
          <cell r="F177">
            <v>0</v>
          </cell>
          <cell r="H177">
            <v>15120</v>
          </cell>
        </row>
        <row r="180">
          <cell r="C180">
            <v>2429000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</row>
        <row r="182">
          <cell r="C182">
            <v>275569502</v>
          </cell>
          <cell r="D182">
            <v>18846439.510000002</v>
          </cell>
          <cell r="E182">
            <v>0</v>
          </cell>
          <cell r="F182">
            <v>100000000</v>
          </cell>
          <cell r="H182">
            <v>5657689.7300000004</v>
          </cell>
        </row>
        <row r="186">
          <cell r="C186">
            <v>15000000</v>
          </cell>
          <cell r="D186">
            <v>0</v>
          </cell>
          <cell r="E186">
            <v>0</v>
          </cell>
          <cell r="F186">
            <v>0</v>
          </cell>
          <cell r="H186">
            <v>0</v>
          </cell>
        </row>
        <row r="188">
          <cell r="C188">
            <v>251432867</v>
          </cell>
          <cell r="D188">
            <v>0</v>
          </cell>
          <cell r="E188">
            <v>110712451.09999999</v>
          </cell>
          <cell r="F188">
            <v>0</v>
          </cell>
          <cell r="H188">
            <v>12986560.779999997</v>
          </cell>
        </row>
        <row r="191">
          <cell r="D191">
            <v>112266796.14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99"/>
  <sheetViews>
    <sheetView showGridLines="0" tabSelected="1" zoomScale="80" zoomScaleNormal="80" zoomScaleSheetLayoutView="85" workbookViewId="0">
      <selection activeCell="C7" sqref="C7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4" width="19.5703125" style="1" bestFit="1" customWidth="1"/>
    <col min="5" max="5" width="21.42578125" style="1" bestFit="1" customWidth="1"/>
    <col min="6" max="6" width="20.42578125" style="1" customWidth="1"/>
    <col min="7" max="7" width="21.42578125" style="1" customWidth="1"/>
    <col min="8" max="8" width="20.7109375" style="1" bestFit="1" customWidth="1"/>
    <col min="9" max="9" width="22.28515625" style="1" customWidth="1"/>
    <col min="10" max="10" width="18.140625" style="1" bestFit="1" customWidth="1"/>
    <col min="11" max="11" width="15" style="1" bestFit="1" customWidth="1"/>
    <col min="12" max="12" width="18.7109375" style="1" customWidth="1"/>
    <col min="13" max="19" width="6" style="1" bestFit="1" customWidth="1"/>
    <col min="20" max="21" width="7" style="1" bestFit="1" customWidth="1"/>
    <col min="22" max="16384" width="9.140625" style="1"/>
  </cols>
  <sheetData>
    <row r="1" spans="1:10" ht="15" thickBot="1" x14ac:dyDescent="0.3"/>
    <row r="2" spans="1:10" s="5" customFormat="1" ht="32.25" thickBot="1" x14ac:dyDescent="0.3">
      <c r="A2" s="2" t="s">
        <v>0</v>
      </c>
      <c r="B2" s="2"/>
      <c r="C2" s="2"/>
      <c r="D2" s="2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4" t="s">
        <v>6</v>
      </c>
    </row>
    <row r="3" spans="1:10" ht="15" x14ac:dyDescent="0.25">
      <c r="A3" s="6" t="s">
        <v>7</v>
      </c>
      <c r="B3" s="6"/>
      <c r="C3" s="6"/>
      <c r="D3" s="6">
        <f>+D4+D10+D21+D31+D39+D47+D57</f>
        <v>1989259851</v>
      </c>
      <c r="E3" s="6">
        <f t="shared" ref="E3:E34" si="0">SUM(F3:I3)</f>
        <v>588370050.60000002</v>
      </c>
      <c r="F3" s="6">
        <f t="shared" ref="F3:I3" si="1">+F4+F10+F21+F31+F39+F47+F57</f>
        <v>112266796.13999999</v>
      </c>
      <c r="G3" s="6">
        <f t="shared" si="1"/>
        <v>184163090.5</v>
      </c>
      <c r="H3" s="6">
        <f t="shared" si="1"/>
        <v>180059242.31999999</v>
      </c>
      <c r="I3" s="6">
        <f t="shared" si="1"/>
        <v>111880921.64</v>
      </c>
    </row>
    <row r="4" spans="1:10" ht="15" x14ac:dyDescent="0.25">
      <c r="A4" s="7" t="s">
        <v>8</v>
      </c>
      <c r="B4" s="7"/>
      <c r="C4" s="7"/>
      <c r="D4" s="8">
        <f>SUM(D5:D9)</f>
        <v>848290000</v>
      </c>
      <c r="E4" s="9">
        <f t="shared" si="0"/>
        <v>259217953.81</v>
      </c>
      <c r="F4" s="10">
        <f>SUM(F5:F9)</f>
        <v>83656155.049999997</v>
      </c>
      <c r="G4" s="10">
        <f t="shared" ref="G4:I4" si="2">SUM(G5:G9)</f>
        <v>48408986.93</v>
      </c>
      <c r="H4" s="10">
        <f t="shared" si="2"/>
        <v>50836774.760000005</v>
      </c>
      <c r="I4" s="10">
        <f t="shared" si="2"/>
        <v>76316037.069999993</v>
      </c>
    </row>
    <row r="5" spans="1:10" x14ac:dyDescent="0.25">
      <c r="A5" s="11" t="s">
        <v>9</v>
      </c>
      <c r="B5" s="11"/>
      <c r="C5" s="11"/>
      <c r="D5" s="12">
        <f>+'[1]Detalle Ejecucion Presupuesto '!C4</f>
        <v>545200000</v>
      </c>
      <c r="E5" s="13">
        <f t="shared" si="0"/>
        <v>149600043.06999999</v>
      </c>
      <c r="F5" s="12">
        <f>+'[1]Detalle Ejecucion Presupuesto '!D4</f>
        <v>37382994.609999999</v>
      </c>
      <c r="G5" s="12">
        <f>+'[1]Detalle Ejecucion Presupuesto '!E4</f>
        <v>36844250</v>
      </c>
      <c r="H5" s="12">
        <f>+'[1]Detalle Ejecucion Presupuesto '!F4</f>
        <v>38126188.460000001</v>
      </c>
      <c r="I5" s="12">
        <f>+'[1]Detalle Ejecucion Presupuesto '!H4</f>
        <v>37246610</v>
      </c>
    </row>
    <row r="6" spans="1:10" x14ac:dyDescent="0.25">
      <c r="A6" s="11" t="s">
        <v>10</v>
      </c>
      <c r="B6" s="11"/>
      <c r="C6" s="11"/>
      <c r="D6" s="12">
        <f>+'[1]Detalle Ejecucion Presupuesto '!C12</f>
        <v>214540000</v>
      </c>
      <c r="E6" s="1">
        <f t="shared" si="0"/>
        <v>85395450</v>
      </c>
      <c r="F6" s="12">
        <f>+'[1]Detalle Ejecucion Presupuesto '!D12</f>
        <v>40731950</v>
      </c>
      <c r="G6" s="12">
        <f>+'[1]Detalle Ejecucion Presupuesto '!E12</f>
        <v>5992700</v>
      </c>
      <c r="H6" s="12">
        <f>+'[1]Detalle Ejecucion Presupuesto '!F12</f>
        <v>5540700</v>
      </c>
      <c r="I6" s="12">
        <f>+'[1]Detalle Ejecucion Presupuesto '!H12</f>
        <v>33130100</v>
      </c>
    </row>
    <row r="7" spans="1:10" x14ac:dyDescent="0.25">
      <c r="A7" s="11" t="s">
        <v>11</v>
      </c>
      <c r="B7" s="11"/>
      <c r="C7" s="11"/>
      <c r="D7" s="12">
        <f>+'[1]Detalle Ejecucion Presupuesto '!C19</f>
        <v>10050000</v>
      </c>
      <c r="E7" s="1">
        <f t="shared" si="0"/>
        <v>1830000</v>
      </c>
      <c r="F7" s="12">
        <f>+'[1]Detalle Ejecucion Presupuesto '!D19</f>
        <v>0</v>
      </c>
      <c r="G7" s="12">
        <f>+'[1]Detalle Ejecucion Presupuesto '!E19</f>
        <v>0</v>
      </c>
      <c r="H7" s="12">
        <f>+'[1]Detalle Ejecucion Presupuesto '!F19</f>
        <v>1530000</v>
      </c>
      <c r="I7" s="12">
        <f>+'[1]Detalle Ejecucion Presupuesto '!H19</f>
        <v>300000</v>
      </c>
    </row>
    <row r="8" spans="1:10" x14ac:dyDescent="0.25">
      <c r="A8" s="11" t="s">
        <v>12</v>
      </c>
      <c r="B8" s="11"/>
      <c r="C8" s="11"/>
      <c r="D8" s="12">
        <f>+'[1]Detalle Ejecucion Presupuesto '!C22</f>
        <v>0</v>
      </c>
      <c r="E8" s="1">
        <f t="shared" si="0"/>
        <v>0</v>
      </c>
      <c r="F8" s="12">
        <f>+'[1]Detalle Ejecucion Presupuesto '!D22</f>
        <v>0</v>
      </c>
      <c r="G8" s="12">
        <f>+'[1]Detalle Ejecucion Presupuesto '!E22</f>
        <v>0</v>
      </c>
      <c r="H8" s="12">
        <f>+'[1]Detalle Ejecucion Presupuesto '!F22</f>
        <v>0</v>
      </c>
      <c r="I8" s="12">
        <f>+'[1]Detalle Ejecucion Presupuesto '!H22</f>
        <v>0</v>
      </c>
    </row>
    <row r="9" spans="1:10" x14ac:dyDescent="0.25">
      <c r="A9" s="11" t="s">
        <v>13</v>
      </c>
      <c r="B9" s="11"/>
      <c r="C9" s="11"/>
      <c r="D9" s="12">
        <f>+'[1]Detalle Ejecucion Presupuesto '!C27</f>
        <v>78500000</v>
      </c>
      <c r="E9" s="1">
        <f t="shared" si="0"/>
        <v>22392460.740000002</v>
      </c>
      <c r="F9" s="12">
        <f>+'[1]Detalle Ejecucion Presupuesto '!D27</f>
        <v>5541210.4400000004</v>
      </c>
      <c r="G9" s="12">
        <f>+'[1]Detalle Ejecucion Presupuesto '!E27</f>
        <v>5572036.9299999997</v>
      </c>
      <c r="H9" s="12">
        <f>+'[1]Detalle Ejecucion Presupuesto '!F27</f>
        <v>5639886.3000000007</v>
      </c>
      <c r="I9" s="12">
        <f>+'[1]Detalle Ejecucion Presupuesto '!H27</f>
        <v>5639327.0700000003</v>
      </c>
    </row>
    <row r="10" spans="1:10" ht="15" x14ac:dyDescent="0.25">
      <c r="A10" s="7" t="s">
        <v>14</v>
      </c>
      <c r="B10" s="7"/>
      <c r="C10" s="7"/>
      <c r="D10" s="8">
        <f>SUM(D11:D20)</f>
        <v>428976151</v>
      </c>
      <c r="E10" s="9">
        <f t="shared" si="0"/>
        <v>47304996.339999996</v>
      </c>
      <c r="F10" s="10">
        <f>SUM(F11:F20)</f>
        <v>7262745.0600000005</v>
      </c>
      <c r="G10" s="10">
        <f t="shared" ref="G10:I10" si="3">SUM(G11:G20)</f>
        <v>16310558.029999997</v>
      </c>
      <c r="H10" s="10">
        <f t="shared" si="3"/>
        <v>15406993.6</v>
      </c>
      <c r="I10" s="10">
        <f t="shared" si="3"/>
        <v>8324699.6499999994</v>
      </c>
      <c r="J10" s="10"/>
    </row>
    <row r="11" spans="1:10" x14ac:dyDescent="0.25">
      <c r="A11" s="11" t="s">
        <v>15</v>
      </c>
      <c r="B11" s="11"/>
      <c r="C11" s="11"/>
      <c r="D11" s="12">
        <f>+'[1]Detalle Ejecucion Presupuesto '!C32</f>
        <v>11800000</v>
      </c>
      <c r="E11" s="1">
        <f t="shared" si="0"/>
        <v>6047251.7199999988</v>
      </c>
      <c r="F11" s="12">
        <f>+'[1]Detalle Ejecucion Presupuesto '!D32</f>
        <v>1251542.49</v>
      </c>
      <c r="G11" s="12">
        <f>+'[1]Detalle Ejecucion Presupuesto '!E32</f>
        <v>1007830.06</v>
      </c>
      <c r="H11" s="12">
        <f>+'[1]Detalle Ejecucion Presupuesto '!F32</f>
        <v>2632819.15</v>
      </c>
      <c r="I11" s="12">
        <f>+'[1]Detalle Ejecucion Presupuesto '!H32</f>
        <v>1155060.02</v>
      </c>
    </row>
    <row r="12" spans="1:10" x14ac:dyDescent="0.25">
      <c r="A12" s="11" t="s">
        <v>16</v>
      </c>
      <c r="B12" s="11"/>
      <c r="C12" s="11"/>
      <c r="D12" s="12">
        <f>+'[1]Detalle Ejecucion Presupuesto '!C40</f>
        <v>43000000</v>
      </c>
      <c r="E12" s="1">
        <f t="shared" si="0"/>
        <v>4868006.63</v>
      </c>
      <c r="F12" s="12">
        <f>+'[1]Detalle Ejecucion Presupuesto '!D40</f>
        <v>1491581</v>
      </c>
      <c r="G12" s="12">
        <f>+'[1]Detalle Ejecucion Presupuesto '!E40</f>
        <v>578274</v>
      </c>
      <c r="H12" s="12">
        <f>+'[1]Detalle Ejecucion Presupuesto '!F40</f>
        <v>2034674</v>
      </c>
      <c r="I12" s="12">
        <f>+'[1]Detalle Ejecucion Presupuesto '!H40</f>
        <v>763477.63</v>
      </c>
    </row>
    <row r="13" spans="1:10" ht="21.75" customHeight="1" x14ac:dyDescent="0.25">
      <c r="A13" s="11" t="s">
        <v>17</v>
      </c>
      <c r="B13" s="11"/>
      <c r="C13" s="11"/>
      <c r="D13" s="12">
        <f>+'[1]Detalle Ejecucion Presupuesto '!C44</f>
        <v>17000000</v>
      </c>
      <c r="E13" s="13">
        <f t="shared" si="0"/>
        <v>3061667.49</v>
      </c>
      <c r="F13" s="12">
        <f>+'[1]Detalle Ejecucion Presupuesto '!D44</f>
        <v>212591</v>
      </c>
      <c r="G13" s="12">
        <f>+'[1]Detalle Ejecucion Presupuesto '!E44</f>
        <v>152295.1</v>
      </c>
      <c r="H13" s="12">
        <f>+'[1]Detalle Ejecucion Presupuesto '!F44</f>
        <v>598262</v>
      </c>
      <c r="I13" s="12">
        <f>+'[1]Detalle Ejecucion Presupuesto '!H44</f>
        <v>2098519.39</v>
      </c>
    </row>
    <row r="14" spans="1:10" ht="27" customHeight="1" x14ac:dyDescent="0.25">
      <c r="A14" s="11" t="s">
        <v>18</v>
      </c>
      <c r="B14" s="11"/>
      <c r="C14" s="11"/>
      <c r="D14" s="12">
        <f>+'[1]Detalle Ejecucion Presupuesto '!C47</f>
        <v>6450000</v>
      </c>
      <c r="E14" s="1">
        <f t="shared" si="0"/>
        <v>748927.72</v>
      </c>
      <c r="F14" s="12">
        <f>+'[1]Detalle Ejecucion Presupuesto '!D47</f>
        <v>63109.81</v>
      </c>
      <c r="G14" s="12">
        <f>+'[1]Detalle Ejecucion Presupuesto '!E47</f>
        <v>6970</v>
      </c>
      <c r="H14" s="12">
        <f>+'[1]Detalle Ejecucion Presupuesto '!F47</f>
        <v>377161.18</v>
      </c>
      <c r="I14" s="12">
        <f>+'[1]Detalle Ejecucion Presupuesto '!H47</f>
        <v>301686.73</v>
      </c>
    </row>
    <row r="15" spans="1:10" x14ac:dyDescent="0.25">
      <c r="A15" s="11" t="s">
        <v>19</v>
      </c>
      <c r="B15" s="11"/>
      <c r="C15" s="11"/>
      <c r="D15" s="12">
        <f>+'[1]Detalle Ejecucion Presupuesto '!C51</f>
        <v>4720000</v>
      </c>
      <c r="E15" s="1">
        <f t="shared" si="0"/>
        <v>593590.30000000005</v>
      </c>
      <c r="F15" s="12">
        <f>+'[1]Detalle Ejecucion Presupuesto '!D51</f>
        <v>221319.66</v>
      </c>
      <c r="G15" s="12">
        <f>+'[1]Detalle Ejecucion Presupuesto '!E51</f>
        <v>17799.12</v>
      </c>
      <c r="H15" s="12">
        <f>+'[1]Detalle Ejecucion Presupuesto '!F51</f>
        <v>291063.52</v>
      </c>
      <c r="I15" s="12">
        <f>+'[1]Detalle Ejecucion Presupuesto '!H51</f>
        <v>63408</v>
      </c>
    </row>
    <row r="16" spans="1:10" ht="18.75" customHeight="1" x14ac:dyDescent="0.25">
      <c r="A16" s="11" t="s">
        <v>20</v>
      </c>
      <c r="B16" s="11"/>
      <c r="C16" s="11"/>
      <c r="D16" s="12">
        <f>+'[1]Detalle Ejecucion Presupuesto '!C58</f>
        <v>30495200</v>
      </c>
      <c r="E16" s="1">
        <f t="shared" si="0"/>
        <v>5535934.79</v>
      </c>
      <c r="F16" s="12">
        <f>+'[1]Detalle Ejecucion Presupuesto '!D58</f>
        <v>1391520.13</v>
      </c>
      <c r="G16" s="12">
        <f>+'[1]Detalle Ejecucion Presupuesto '!E58</f>
        <v>1577683.9</v>
      </c>
      <c r="H16" s="12">
        <f>+'[1]Detalle Ejecucion Presupuesto '!F58</f>
        <v>1266512.0999999999</v>
      </c>
      <c r="I16" s="12">
        <f>+'[1]Detalle Ejecucion Presupuesto '!H58</f>
        <v>1300218.6599999999</v>
      </c>
    </row>
    <row r="17" spans="1:12" ht="18.75" customHeight="1" x14ac:dyDescent="0.25">
      <c r="A17" s="11" t="s">
        <v>21</v>
      </c>
      <c r="B17" s="11"/>
      <c r="C17" s="11"/>
      <c r="D17" s="12">
        <f>+'[1]Detalle Ejecucion Presupuesto '!C56</f>
        <v>3000000</v>
      </c>
      <c r="E17" s="1">
        <f t="shared" si="0"/>
        <v>2963179.59</v>
      </c>
      <c r="F17" s="12">
        <f>+'[1]Detalle Ejecucion Presupuesto '!D56</f>
        <v>0</v>
      </c>
      <c r="G17" s="12">
        <f>+'[1]Detalle Ejecucion Presupuesto '!E56</f>
        <v>0</v>
      </c>
      <c r="H17" s="12">
        <f>+'[1]Detalle Ejecucion Presupuesto '!F56</f>
        <v>2963179.59</v>
      </c>
      <c r="I17" s="12">
        <f>+'[1]Detalle Ejecucion Presupuesto '!H56</f>
        <v>0</v>
      </c>
    </row>
    <row r="18" spans="1:12" ht="44.25" customHeight="1" x14ac:dyDescent="0.25">
      <c r="A18" s="11" t="s">
        <v>22</v>
      </c>
      <c r="B18" s="11"/>
      <c r="C18" s="11"/>
      <c r="D18" s="12">
        <f>+'[1]Detalle Ejecucion Presupuesto '!C62</f>
        <v>40853449</v>
      </c>
      <c r="E18" s="1">
        <f t="shared" si="0"/>
        <v>3817275.09</v>
      </c>
      <c r="F18" s="12">
        <f>+'[1]Detalle Ejecucion Presupuesto '!D62</f>
        <v>1715129.7</v>
      </c>
      <c r="G18" s="12">
        <f>+'[1]Detalle Ejecucion Presupuesto '!E62</f>
        <v>189938</v>
      </c>
      <c r="H18" s="12">
        <f>+'[1]Detalle Ejecucion Presupuesto '!F62</f>
        <v>1690926.72</v>
      </c>
      <c r="I18" s="12">
        <f>+'[1]Detalle Ejecucion Presupuesto '!H62</f>
        <v>221280.66999999998</v>
      </c>
    </row>
    <row r="19" spans="1:12" ht="67.5" customHeight="1" x14ac:dyDescent="0.25">
      <c r="A19" s="11" t="s">
        <v>23</v>
      </c>
      <c r="B19" s="11"/>
      <c r="C19" s="11"/>
      <c r="D19" s="12">
        <f>+'[1]Detalle Ejecucion Presupuesto '!C72</f>
        <v>256157502</v>
      </c>
      <c r="E19" s="1">
        <f t="shared" si="0"/>
        <v>19046128.059999999</v>
      </c>
      <c r="F19" s="12">
        <f>+'[1]Detalle Ejecucion Presupuesto '!D72</f>
        <v>646368.19999999995</v>
      </c>
      <c r="G19" s="12">
        <f>+'[1]Detalle Ejecucion Presupuesto '!E72</f>
        <v>12766196.149999999</v>
      </c>
      <c r="H19" s="12">
        <f>+'[1]Detalle Ejecucion Presupuesto '!F72</f>
        <v>3283315.1599999997</v>
      </c>
      <c r="I19" s="12">
        <f>+'[1]Detalle Ejecucion Presupuesto '!H72</f>
        <v>2350248.5499999998</v>
      </c>
    </row>
    <row r="20" spans="1:12" x14ac:dyDescent="0.25">
      <c r="A20" s="11" t="s">
        <v>24</v>
      </c>
      <c r="B20" s="11"/>
      <c r="C20" s="11"/>
      <c r="D20" s="12">
        <f>+'[1]Detalle Ejecucion Presupuesto '!C85</f>
        <v>15500000</v>
      </c>
      <c r="E20" s="13">
        <f t="shared" si="0"/>
        <v>623034.94999999995</v>
      </c>
      <c r="F20" s="14">
        <f>+'[1]Detalle Ejecucion Presupuesto '!D85</f>
        <v>269583.07</v>
      </c>
      <c r="G20" s="14">
        <f>+'[1]Detalle Ejecucion Presupuesto '!E85</f>
        <v>13571.7</v>
      </c>
      <c r="H20" s="14">
        <f>+'[1]Detalle Ejecucion Presupuesto '!F85</f>
        <v>269080.18</v>
      </c>
      <c r="I20" s="14">
        <f>+'[1]Detalle Ejecucion Presupuesto '!H85</f>
        <v>70800</v>
      </c>
    </row>
    <row r="21" spans="1:12" ht="15" x14ac:dyDescent="0.25">
      <c r="A21" s="7" t="s">
        <v>25</v>
      </c>
      <c r="B21" s="7"/>
      <c r="C21" s="7"/>
      <c r="D21" s="8">
        <f>SUM(D22:D30)</f>
        <v>77341200</v>
      </c>
      <c r="E21" s="9">
        <f t="shared" si="0"/>
        <v>6397966.9399999995</v>
      </c>
      <c r="F21" s="10">
        <f>SUM(F22:F30)</f>
        <v>1013416.0499999999</v>
      </c>
      <c r="G21" s="10">
        <f t="shared" ref="G21:I21" si="4">SUM(G22:G30)</f>
        <v>1505727.0299999998</v>
      </c>
      <c r="H21" s="10">
        <f t="shared" si="4"/>
        <v>1991556.5499999998</v>
      </c>
      <c r="I21" s="10">
        <f t="shared" si="4"/>
        <v>1887267.31</v>
      </c>
      <c r="J21" s="10"/>
      <c r="K21" s="10"/>
      <c r="L21" s="10"/>
    </row>
    <row r="22" spans="1:12" x14ac:dyDescent="0.25">
      <c r="A22" s="11" t="s">
        <v>26</v>
      </c>
      <c r="B22" s="11"/>
      <c r="C22" s="11"/>
      <c r="D22" s="12">
        <f>+'[1]Detalle Ejecucion Presupuesto '!C90</f>
        <v>3820000</v>
      </c>
      <c r="E22" s="1">
        <f t="shared" si="0"/>
        <v>538702.25</v>
      </c>
      <c r="F22" s="12">
        <f>+'[1]Detalle Ejecucion Presupuesto '!D90</f>
        <v>33872.199999999997</v>
      </c>
      <c r="G22" s="12">
        <f>+'[1]Detalle Ejecucion Presupuesto '!E90</f>
        <v>68245</v>
      </c>
      <c r="H22" s="12">
        <f>+'[1]Detalle Ejecucion Presupuesto '!F90</f>
        <v>317810.71999999997</v>
      </c>
      <c r="I22" s="12">
        <f>+'[1]Detalle Ejecucion Presupuesto '!H90</f>
        <v>118774.33</v>
      </c>
    </row>
    <row r="23" spans="1:12" x14ac:dyDescent="0.25">
      <c r="A23" s="11" t="s">
        <v>27</v>
      </c>
      <c r="B23" s="11"/>
      <c r="C23" s="11"/>
      <c r="D23" s="12">
        <f>+'[1]Detalle Ejecucion Presupuesto '!C95</f>
        <v>2010000</v>
      </c>
      <c r="E23" s="1">
        <f t="shared" si="0"/>
        <v>288993.8</v>
      </c>
      <c r="F23" s="12">
        <f>+'[1]Detalle Ejecucion Presupuesto '!D95</f>
        <v>0</v>
      </c>
      <c r="G23" s="12">
        <f>+'[1]Detalle Ejecucion Presupuesto '!E95</f>
        <v>288993.8</v>
      </c>
      <c r="H23" s="12">
        <f>+'[1]Detalle Ejecucion Presupuesto '!F95</f>
        <v>0</v>
      </c>
      <c r="I23" s="12">
        <f>+'[1]Detalle Ejecucion Presupuesto '!H95</f>
        <v>0</v>
      </c>
    </row>
    <row r="24" spans="1:12" x14ac:dyDescent="0.25">
      <c r="A24" s="11" t="s">
        <v>28</v>
      </c>
      <c r="B24" s="11"/>
      <c r="C24" s="11"/>
      <c r="D24" s="12">
        <f>+'[1]Detalle Ejecucion Presupuesto '!C99</f>
        <v>3933200</v>
      </c>
      <c r="E24" s="1">
        <f t="shared" si="0"/>
        <v>337976.08999999997</v>
      </c>
      <c r="F24" s="12">
        <f>+'[1]Detalle Ejecucion Presupuesto '!D99</f>
        <v>45192.85</v>
      </c>
      <c r="G24" s="12">
        <f>+'[1]Detalle Ejecucion Presupuesto '!E99</f>
        <v>17841.599999999999</v>
      </c>
      <c r="H24" s="12">
        <f>+'[1]Detalle Ejecucion Presupuesto '!F99</f>
        <v>210299.6</v>
      </c>
      <c r="I24" s="12">
        <f>+'[1]Detalle Ejecucion Presupuesto '!H99</f>
        <v>64642.039999999994</v>
      </c>
    </row>
    <row r="25" spans="1:12" x14ac:dyDescent="0.25">
      <c r="A25" s="11" t="s">
        <v>29</v>
      </c>
      <c r="B25" s="11"/>
      <c r="C25" s="11"/>
      <c r="D25" s="12">
        <f>+'[1]Detalle Ejecucion Presupuesto '!C104</f>
        <v>60000</v>
      </c>
      <c r="E25" s="13">
        <f t="shared" si="0"/>
        <v>0</v>
      </c>
      <c r="F25" s="12">
        <f>+'[1]Detalle Ejecucion Presupuesto '!D104</f>
        <v>0</v>
      </c>
      <c r="G25" s="12">
        <f>+'[1]Detalle Ejecucion Presupuesto '!E104</f>
        <v>0</v>
      </c>
      <c r="H25" s="12">
        <f>+'[1]Detalle Ejecucion Presupuesto '!F104</f>
        <v>0</v>
      </c>
      <c r="I25" s="12">
        <f>+'[1]Detalle Ejecucion Presupuesto '!H104</f>
        <v>0</v>
      </c>
    </row>
    <row r="26" spans="1:12" x14ac:dyDescent="0.25">
      <c r="A26" s="11" t="s">
        <v>30</v>
      </c>
      <c r="B26" s="11"/>
      <c r="C26" s="11"/>
      <c r="D26" s="12">
        <f>+'[1]Detalle Ejecucion Presupuesto '!C106</f>
        <v>1030000</v>
      </c>
      <c r="E26" s="1">
        <f t="shared" si="0"/>
        <v>75592.72</v>
      </c>
      <c r="F26" s="12">
        <v>0</v>
      </c>
      <c r="G26" s="12">
        <v>0</v>
      </c>
      <c r="H26" s="12">
        <f>+'[1]Detalle Ejecucion Presupuesto '!F106</f>
        <v>68283.34</v>
      </c>
      <c r="I26" s="12">
        <f>+'[1]Detalle Ejecucion Presupuesto '!H106</f>
        <v>7309.38</v>
      </c>
    </row>
    <row r="27" spans="1:12" x14ac:dyDescent="0.25">
      <c r="A27" s="11" t="s">
        <v>31</v>
      </c>
      <c r="B27" s="11"/>
      <c r="C27" s="11"/>
      <c r="D27" s="12">
        <f>+'[1]Detalle Ejecucion Presupuesto '!C110</f>
        <v>965000</v>
      </c>
      <c r="E27" s="1">
        <f t="shared" si="0"/>
        <v>119383.77</v>
      </c>
      <c r="F27" s="12">
        <f>+'[1]Detalle Ejecucion Presupuesto '!D110</f>
        <v>3917.94</v>
      </c>
      <c r="G27" s="12">
        <f>+'[1]Detalle Ejecucion Presupuesto '!E110</f>
        <v>81973.86</v>
      </c>
      <c r="H27" s="12">
        <f>+'[1]Detalle Ejecucion Presupuesto '!F110</f>
        <v>0</v>
      </c>
      <c r="I27" s="12">
        <f>+'[1]Detalle Ejecucion Presupuesto '!H110</f>
        <v>33491.97</v>
      </c>
    </row>
    <row r="28" spans="1:12" x14ac:dyDescent="0.25">
      <c r="A28" s="11" t="s">
        <v>32</v>
      </c>
      <c r="B28" s="11"/>
      <c r="C28" s="11"/>
      <c r="D28" s="12">
        <f>+'[1]Detalle Ejecucion Presupuesto '!C119</f>
        <v>17952000</v>
      </c>
      <c r="E28" s="1">
        <f t="shared" si="0"/>
        <v>3269837.16</v>
      </c>
      <c r="F28" s="12">
        <f>+'[1]Detalle Ejecucion Presupuesto '!D119</f>
        <v>694101</v>
      </c>
      <c r="G28" s="12">
        <f>+'[1]Detalle Ejecucion Presupuesto '!E119</f>
        <v>935065.4</v>
      </c>
      <c r="H28" s="12">
        <f>+'[1]Detalle Ejecucion Presupuesto '!F119</f>
        <v>735635</v>
      </c>
      <c r="I28" s="12">
        <f>+'[1]Detalle Ejecucion Presupuesto '!H119</f>
        <v>905035.76</v>
      </c>
    </row>
    <row r="29" spans="1:12" x14ac:dyDescent="0.25">
      <c r="A29" s="11" t="s">
        <v>33</v>
      </c>
      <c r="B29" s="11"/>
      <c r="C29" s="11"/>
      <c r="D29" s="12">
        <v>0</v>
      </c>
      <c r="E29" s="1">
        <f t="shared" si="0"/>
        <v>0</v>
      </c>
      <c r="F29" s="12"/>
      <c r="G29" s="12"/>
      <c r="H29" s="12"/>
      <c r="I29" s="12"/>
    </row>
    <row r="30" spans="1:12" x14ac:dyDescent="0.25">
      <c r="A30" s="11" t="s">
        <v>34</v>
      </c>
      <c r="B30" s="11"/>
      <c r="C30" s="11"/>
      <c r="D30" s="12">
        <f>+'[1]Detalle Ejecucion Presupuesto '!C128</f>
        <v>47571000</v>
      </c>
      <c r="E30" s="1">
        <f t="shared" si="0"/>
        <v>1767481.15</v>
      </c>
      <c r="F30" s="12">
        <f>+'[1]Detalle Ejecucion Presupuesto '!D128</f>
        <v>236332.05999999997</v>
      </c>
      <c r="G30" s="12">
        <f>+'[1]Detalle Ejecucion Presupuesto '!E128</f>
        <v>113607.37</v>
      </c>
      <c r="H30" s="12">
        <f>+'[1]Detalle Ejecucion Presupuesto '!F128</f>
        <v>659527.8899999999</v>
      </c>
      <c r="I30" s="12">
        <f>+'[1]Detalle Ejecucion Presupuesto '!H128</f>
        <v>758013.83</v>
      </c>
    </row>
    <row r="31" spans="1:12" ht="15" x14ac:dyDescent="0.25">
      <c r="A31" s="7" t="s">
        <v>35</v>
      </c>
      <c r="B31" s="7"/>
      <c r="C31" s="7"/>
      <c r="D31" s="8">
        <f>SUM(D32:D38)</f>
        <v>27500000</v>
      </c>
      <c r="E31" s="9">
        <f t="shared" si="0"/>
        <v>6224649.3300000001</v>
      </c>
      <c r="F31" s="10">
        <f>SUM(F32:F38)</f>
        <v>1427867.4100000001</v>
      </c>
      <c r="G31" s="10">
        <f>SUM(G32:G38)</f>
        <v>2225367.41</v>
      </c>
      <c r="H31" s="10">
        <f t="shared" ref="H31:I31" si="5">SUM(H32:H38)</f>
        <v>877867.41</v>
      </c>
      <c r="I31" s="10">
        <f t="shared" si="5"/>
        <v>1693547.1</v>
      </c>
    </row>
    <row r="32" spans="1:12" x14ac:dyDescent="0.25">
      <c r="A32" s="11" t="s">
        <v>36</v>
      </c>
      <c r="B32" s="11"/>
      <c r="C32" s="11"/>
      <c r="D32" s="12">
        <f>+'[1]Detalle Ejecucion Presupuesto '!C142</f>
        <v>25000000</v>
      </c>
      <c r="E32" s="1">
        <f t="shared" si="0"/>
        <v>5966469.6400000006</v>
      </c>
      <c r="F32" s="12">
        <f>+'[1]Detalle Ejecucion Presupuesto '!D142</f>
        <v>1427867.4100000001</v>
      </c>
      <c r="G32" s="12">
        <f>+'[1]Detalle Ejecucion Presupuesto '!E142</f>
        <v>2012867.4100000001</v>
      </c>
      <c r="H32" s="12">
        <f>+'[1]Detalle Ejecucion Presupuesto '!F142</f>
        <v>877867.41</v>
      </c>
      <c r="I32" s="12">
        <f>+'[1]Detalle Ejecucion Presupuesto '!H142</f>
        <v>1647867.4100000001</v>
      </c>
    </row>
    <row r="33" spans="1:9" x14ac:dyDescent="0.25">
      <c r="A33" s="11" t="s">
        <v>37</v>
      </c>
      <c r="B33" s="11"/>
      <c r="C33" s="11"/>
      <c r="D33" s="12"/>
      <c r="E33" s="1">
        <f t="shared" si="0"/>
        <v>0</v>
      </c>
      <c r="F33" s="12">
        <f>+'[1]Detalle Ejecucion Presupuesto '!D147</f>
        <v>0</v>
      </c>
      <c r="G33" s="12"/>
      <c r="H33" s="12">
        <f>+'[1]Detalle Ejecucion Presupuesto '!F147</f>
        <v>0</v>
      </c>
      <c r="I33" s="12">
        <v>0</v>
      </c>
    </row>
    <row r="34" spans="1:9" x14ac:dyDescent="0.25">
      <c r="A34" s="11" t="s">
        <v>38</v>
      </c>
      <c r="B34" s="11"/>
      <c r="C34" s="11"/>
      <c r="D34" s="12"/>
      <c r="E34" s="1">
        <f t="shared" si="0"/>
        <v>0</v>
      </c>
      <c r="F34" s="12"/>
      <c r="G34" s="12"/>
      <c r="H34" s="12"/>
      <c r="I34" s="12"/>
    </row>
    <row r="35" spans="1:9" x14ac:dyDescent="0.25">
      <c r="A35" s="11" t="s">
        <v>39</v>
      </c>
      <c r="B35" s="11"/>
      <c r="C35" s="11"/>
      <c r="D35" s="12"/>
      <c r="E35" s="1">
        <f t="shared" ref="E35:E66" si="6">SUM(F35:I35)</f>
        <v>0</v>
      </c>
      <c r="F35" s="12"/>
      <c r="G35" s="12"/>
      <c r="H35" s="12"/>
      <c r="I35" s="12"/>
    </row>
    <row r="36" spans="1:9" x14ac:dyDescent="0.25">
      <c r="A36" s="11" t="s">
        <v>40</v>
      </c>
      <c r="B36" s="11"/>
      <c r="C36" s="11"/>
      <c r="D36" s="12">
        <v>0</v>
      </c>
      <c r="E36" s="1">
        <f t="shared" si="6"/>
        <v>0</v>
      </c>
      <c r="F36" s="12"/>
      <c r="G36" s="12"/>
      <c r="H36" s="12"/>
      <c r="I36" s="12"/>
    </row>
    <row r="37" spans="1:9" x14ac:dyDescent="0.25">
      <c r="A37" s="11" t="s">
        <v>41</v>
      </c>
      <c r="B37" s="11"/>
      <c r="C37" s="11"/>
      <c r="D37" s="12">
        <f>+'[1]Detalle Ejecucion Presupuesto '!C147</f>
        <v>2500000</v>
      </c>
      <c r="E37" s="1">
        <f t="shared" si="6"/>
        <v>258179.69</v>
      </c>
      <c r="F37" s="12"/>
      <c r="G37" s="12">
        <f>+'[1]Detalle Ejecucion Presupuesto '!E148</f>
        <v>212500</v>
      </c>
      <c r="H37" s="12"/>
      <c r="I37" s="12">
        <f>+'[1]Detalle Ejecucion Presupuesto '!H148</f>
        <v>45679.69</v>
      </c>
    </row>
    <row r="38" spans="1:9" x14ac:dyDescent="0.25">
      <c r="A38" s="11" t="s">
        <v>42</v>
      </c>
      <c r="B38" s="11"/>
      <c r="C38" s="11"/>
      <c r="D38" s="12">
        <v>0</v>
      </c>
      <c r="E38" s="1">
        <f t="shared" si="6"/>
        <v>0</v>
      </c>
      <c r="F38" s="12">
        <f>+'[1]Detalle Ejecucion Presupuesto '!D148</f>
        <v>0</v>
      </c>
      <c r="G38" s="12"/>
      <c r="H38" s="12">
        <f>+'[1]Detalle Ejecucion Presupuesto '!F148</f>
        <v>0</v>
      </c>
      <c r="I38" s="12">
        <v>0</v>
      </c>
    </row>
    <row r="39" spans="1:9" ht="15" x14ac:dyDescent="0.25">
      <c r="A39" s="7" t="s">
        <v>43</v>
      </c>
      <c r="B39" s="7"/>
      <c r="C39" s="7"/>
      <c r="D39" s="10">
        <f>SUM(D40:D46)</f>
        <v>30000000</v>
      </c>
      <c r="E39" s="9">
        <f t="shared" si="6"/>
        <v>15000000</v>
      </c>
      <c r="F39" s="12">
        <f>+'[1]Detalle Ejecucion Presupuesto '!D149</f>
        <v>0</v>
      </c>
      <c r="G39" s="10">
        <f>+'[1]Detalle Ejecucion Presupuesto '!E149</f>
        <v>5000000</v>
      </c>
      <c r="H39" s="10">
        <f>+'[1]Detalle Ejecucion Presupuesto '!F149</f>
        <v>5000000</v>
      </c>
      <c r="I39" s="12">
        <f>+'[1]Detalle Ejecucion Presupuesto '!H149</f>
        <v>5000000</v>
      </c>
    </row>
    <row r="40" spans="1:9" x14ac:dyDescent="0.25">
      <c r="A40" s="11" t="s">
        <v>44</v>
      </c>
      <c r="B40" s="11"/>
      <c r="C40" s="11"/>
      <c r="D40" s="12"/>
      <c r="E40" s="1">
        <f t="shared" si="6"/>
        <v>0</v>
      </c>
      <c r="F40" s="12"/>
      <c r="G40" s="12"/>
      <c r="H40" s="12"/>
      <c r="I40" s="12"/>
    </row>
    <row r="41" spans="1:9" x14ac:dyDescent="0.25">
      <c r="A41" s="11" t="s">
        <v>45</v>
      </c>
      <c r="B41" s="11"/>
      <c r="C41" s="11"/>
      <c r="D41" s="12">
        <v>0</v>
      </c>
      <c r="E41" s="1">
        <f t="shared" si="6"/>
        <v>0</v>
      </c>
      <c r="F41" s="12"/>
      <c r="G41" s="12"/>
      <c r="H41" s="12"/>
      <c r="I41" s="12"/>
    </row>
    <row r="42" spans="1:9" x14ac:dyDescent="0.25">
      <c r="A42" s="11" t="s">
        <v>46</v>
      </c>
      <c r="B42" s="11"/>
      <c r="C42" s="11"/>
      <c r="D42" s="12"/>
      <c r="E42" s="1">
        <f t="shared" si="6"/>
        <v>0</v>
      </c>
      <c r="F42" s="12"/>
      <c r="G42" s="12"/>
      <c r="H42" s="12"/>
      <c r="I42" s="12"/>
    </row>
    <row r="43" spans="1:9" x14ac:dyDescent="0.25">
      <c r="A43" s="11" t="s">
        <v>47</v>
      </c>
      <c r="B43" s="11"/>
      <c r="C43" s="11"/>
      <c r="D43" s="12"/>
      <c r="E43" s="1">
        <f t="shared" si="6"/>
        <v>0</v>
      </c>
      <c r="F43" s="12"/>
      <c r="G43" s="12"/>
      <c r="H43" s="12"/>
      <c r="I43" s="12"/>
    </row>
    <row r="44" spans="1:9" x14ac:dyDescent="0.25">
      <c r="A44" s="11" t="s">
        <v>48</v>
      </c>
      <c r="B44" s="11"/>
      <c r="C44" s="11"/>
      <c r="D44" s="12"/>
      <c r="E44" s="1">
        <f t="shared" si="6"/>
        <v>0</v>
      </c>
      <c r="F44" s="12"/>
      <c r="G44" s="12"/>
      <c r="H44" s="12"/>
      <c r="I44" s="12"/>
    </row>
    <row r="45" spans="1:9" x14ac:dyDescent="0.25">
      <c r="A45" s="11" t="s">
        <v>49</v>
      </c>
      <c r="B45" s="11"/>
      <c r="C45" s="11"/>
      <c r="D45" s="12"/>
      <c r="E45" s="1">
        <f t="shared" si="6"/>
        <v>0</v>
      </c>
      <c r="F45" s="12"/>
      <c r="G45" s="12"/>
      <c r="H45" s="12"/>
      <c r="I45" s="12"/>
    </row>
    <row r="46" spans="1:9" x14ac:dyDescent="0.25">
      <c r="A46" s="11" t="s">
        <v>50</v>
      </c>
      <c r="B46" s="11"/>
      <c r="C46" s="11"/>
      <c r="D46" s="12">
        <f>+'[1]Detalle Ejecucion Presupuesto '!C149</f>
        <v>30000000</v>
      </c>
      <c r="E46" s="1">
        <f t="shared" si="6"/>
        <v>15000000</v>
      </c>
      <c r="F46" s="12">
        <f>+'[1]Detalle Ejecucion Presupuesto '!D150</f>
        <v>0</v>
      </c>
      <c r="G46" s="12">
        <f>+'[1]Detalle Ejecucion Presupuesto '!E150</f>
        <v>5000000</v>
      </c>
      <c r="H46" s="12">
        <f>+'[1]Detalle Ejecucion Presupuesto '!F150</f>
        <v>5000000</v>
      </c>
      <c r="I46" s="12">
        <f>+'[1]Detalle Ejecucion Presupuesto '!H150</f>
        <v>5000000</v>
      </c>
    </row>
    <row r="47" spans="1:9" ht="15" x14ac:dyDescent="0.25">
      <c r="A47" s="7" t="s">
        <v>51</v>
      </c>
      <c r="B47" s="7"/>
      <c r="C47" s="7"/>
      <c r="D47" s="8">
        <f>SUM(D48:D56)</f>
        <v>310719633</v>
      </c>
      <c r="E47" s="9">
        <f t="shared" si="6"/>
        <v>130525472.3</v>
      </c>
      <c r="F47" s="10">
        <f>SUM(F48:F56)</f>
        <v>18906612.57</v>
      </c>
      <c r="G47" s="10">
        <f>SUM(G48:G56)</f>
        <v>0</v>
      </c>
      <c r="H47" s="10">
        <f t="shared" ref="H47:I47" si="7">SUM(H48:H56)</f>
        <v>105946050</v>
      </c>
      <c r="I47" s="10">
        <f t="shared" si="7"/>
        <v>5672809.7300000004</v>
      </c>
    </row>
    <row r="48" spans="1:9" x14ac:dyDescent="0.25">
      <c r="A48" s="11" t="s">
        <v>52</v>
      </c>
      <c r="B48" s="11"/>
      <c r="C48" s="11"/>
      <c r="D48" s="12">
        <f>+'[1]Detalle Ejecucion Presupuesto '!C152</f>
        <v>10862000</v>
      </c>
      <c r="E48" s="1">
        <f t="shared" si="6"/>
        <v>0</v>
      </c>
      <c r="F48" s="12">
        <f>+'[1]Detalle Ejecucion Presupuesto '!D152</f>
        <v>0</v>
      </c>
      <c r="G48" s="12">
        <f>+'[1]Detalle Ejecucion Presupuesto '!E152</f>
        <v>0</v>
      </c>
      <c r="H48" s="12">
        <f>+'[1]Detalle Ejecucion Presupuesto '!F152</f>
        <v>0</v>
      </c>
      <c r="I48" s="12">
        <f>+'[1]Detalle Ejecucion Presupuesto '!H152</f>
        <v>0</v>
      </c>
    </row>
    <row r="49" spans="1:9" x14ac:dyDescent="0.25">
      <c r="A49" s="11" t="s">
        <v>53</v>
      </c>
      <c r="B49" s="11"/>
      <c r="C49" s="11"/>
      <c r="D49" s="12">
        <f>+'[1]Detalle Ejecucion Presupuesto '!C158</f>
        <v>1212645</v>
      </c>
      <c r="E49" s="1">
        <f t="shared" si="6"/>
        <v>0</v>
      </c>
      <c r="F49" s="12">
        <f>+'[1]Detalle Ejecucion Presupuesto '!D158</f>
        <v>0</v>
      </c>
      <c r="G49" s="12">
        <f>+'[1]Detalle Ejecucion Presupuesto '!E158</f>
        <v>0</v>
      </c>
      <c r="H49" s="12">
        <f>+'[1]Detalle Ejecucion Presupuesto '!F158</f>
        <v>0</v>
      </c>
      <c r="I49" s="12">
        <f>+'[1]Detalle Ejecucion Presupuesto '!H158</f>
        <v>0</v>
      </c>
    </row>
    <row r="50" spans="1:9" x14ac:dyDescent="0.25">
      <c r="A50" s="11" t="s">
        <v>54</v>
      </c>
      <c r="B50" s="11"/>
      <c r="C50" s="11"/>
      <c r="D50" s="12">
        <f>+'[1]Detalle Ejecucion Presupuesto '!C162</f>
        <v>22650</v>
      </c>
      <c r="E50" s="1">
        <f t="shared" si="6"/>
        <v>0</v>
      </c>
      <c r="F50" s="12">
        <f>+'[1]Detalle Ejecucion Presupuesto '!D161</f>
        <v>0</v>
      </c>
      <c r="G50" s="12">
        <f>+'[1]Detalle Ejecucion Presupuesto '!E161</f>
        <v>0</v>
      </c>
      <c r="H50" s="12">
        <f>+'[1]Detalle Ejecucion Presupuesto '!F161</f>
        <v>0</v>
      </c>
      <c r="I50" s="12">
        <f>+'[1]Detalle Ejecucion Presupuesto '!H161</f>
        <v>0</v>
      </c>
    </row>
    <row r="51" spans="1:9" x14ac:dyDescent="0.25">
      <c r="A51" s="11" t="s">
        <v>55</v>
      </c>
      <c r="B51" s="11"/>
      <c r="C51" s="11"/>
      <c r="D51" s="12">
        <f>+'[1]Detalle Ejecucion Presupuesto '!C163</f>
        <v>1000000</v>
      </c>
      <c r="E51" s="1">
        <f t="shared" si="6"/>
        <v>0</v>
      </c>
      <c r="F51" s="12">
        <f>+'[1]Detalle Ejecucion Presupuesto '!D164</f>
        <v>0</v>
      </c>
      <c r="G51" s="12">
        <f>+'[1]Detalle Ejecucion Presupuesto '!E164</f>
        <v>0</v>
      </c>
      <c r="H51" s="12">
        <f>+'[1]Detalle Ejecucion Presupuesto '!F164</f>
        <v>0</v>
      </c>
      <c r="I51" s="12">
        <f>+'[1]Detalle Ejecucion Presupuesto '!H164</f>
        <v>0</v>
      </c>
    </row>
    <row r="52" spans="1:9" x14ac:dyDescent="0.25">
      <c r="A52" s="11" t="s">
        <v>56</v>
      </c>
      <c r="B52" s="11"/>
      <c r="C52" s="11"/>
      <c r="D52" s="12">
        <f>+'[1]Detalle Ejecucion Presupuesto '!C165</f>
        <v>9388250</v>
      </c>
      <c r="E52" s="1">
        <f t="shared" si="6"/>
        <v>5946050</v>
      </c>
      <c r="F52" s="12">
        <f>+'[1]Detalle Ejecucion Presupuesto '!D165</f>
        <v>0</v>
      </c>
      <c r="G52" s="12">
        <f>+'[1]Detalle Ejecucion Presupuesto '!E165</f>
        <v>0</v>
      </c>
      <c r="H52" s="12">
        <f>+'[1]Detalle Ejecucion Presupuesto '!F165</f>
        <v>5946050</v>
      </c>
      <c r="I52" s="12">
        <f>+'[1]Detalle Ejecucion Presupuesto '!H165</f>
        <v>0</v>
      </c>
    </row>
    <row r="53" spans="1:9" x14ac:dyDescent="0.25">
      <c r="A53" s="11" t="s">
        <v>57</v>
      </c>
      <c r="B53" s="11"/>
      <c r="C53" s="11"/>
      <c r="D53" s="12">
        <f>+'[1]Detalle Ejecucion Presupuesto '!C169</f>
        <v>8158200</v>
      </c>
      <c r="E53" s="1">
        <f t="shared" si="6"/>
        <v>60173.06</v>
      </c>
      <c r="F53" s="12">
        <f>+'[1]Detalle Ejecucion Presupuesto '!D169</f>
        <v>60173.06</v>
      </c>
      <c r="G53" s="12">
        <f>+'[1]Detalle Ejecucion Presupuesto '!E169</f>
        <v>0</v>
      </c>
      <c r="H53" s="12">
        <f>+'[1]Detalle Ejecucion Presupuesto '!F169</f>
        <v>0</v>
      </c>
      <c r="I53" s="12">
        <f>+'[1]Detalle Ejecucion Presupuesto '!H169</f>
        <v>0</v>
      </c>
    </row>
    <row r="54" spans="1:9" x14ac:dyDescent="0.25">
      <c r="A54" s="11" t="s">
        <v>58</v>
      </c>
      <c r="B54" s="11"/>
      <c r="C54" s="11"/>
      <c r="D54" s="12">
        <f>+'[1]Detalle Ejecucion Presupuesto '!C177</f>
        <v>2077386</v>
      </c>
      <c r="E54" s="1">
        <f t="shared" si="6"/>
        <v>15120</v>
      </c>
      <c r="F54" s="12">
        <f>+'[1]Detalle Ejecucion Presupuesto '!D177</f>
        <v>0</v>
      </c>
      <c r="G54" s="12">
        <f>+'[1]Detalle Ejecucion Presupuesto '!E177</f>
        <v>0</v>
      </c>
      <c r="H54" s="12">
        <f>+'[1]Detalle Ejecucion Presupuesto '!F177</f>
        <v>0</v>
      </c>
      <c r="I54" s="12">
        <f>+'[1]Detalle Ejecucion Presupuesto '!H177</f>
        <v>15120</v>
      </c>
    </row>
    <row r="55" spans="1:9" x14ac:dyDescent="0.25">
      <c r="A55" s="11" t="s">
        <v>59</v>
      </c>
      <c r="B55" s="11"/>
      <c r="C55" s="11"/>
      <c r="D55" s="12">
        <f>+'[1]Detalle Ejecucion Presupuesto '!C180</f>
        <v>2429000</v>
      </c>
      <c r="E55" s="1">
        <f t="shared" si="6"/>
        <v>0</v>
      </c>
      <c r="F55" s="12">
        <f>+'[1]Detalle Ejecucion Presupuesto '!D180</f>
        <v>0</v>
      </c>
      <c r="G55" s="12">
        <f>+'[1]Detalle Ejecucion Presupuesto '!E180</f>
        <v>0</v>
      </c>
      <c r="H55" s="12">
        <f>+'[1]Detalle Ejecucion Presupuesto '!F180</f>
        <v>0</v>
      </c>
      <c r="I55" s="12">
        <f>+'[1]Detalle Ejecucion Presupuesto '!H180</f>
        <v>0</v>
      </c>
    </row>
    <row r="56" spans="1:9" x14ac:dyDescent="0.25">
      <c r="A56" s="11" t="s">
        <v>60</v>
      </c>
      <c r="B56" s="11"/>
      <c r="C56" s="11"/>
      <c r="D56" s="12">
        <f>+'[1]Detalle Ejecucion Presupuesto '!C182</f>
        <v>275569502</v>
      </c>
      <c r="E56" s="1">
        <f t="shared" si="6"/>
        <v>124504129.24000001</v>
      </c>
      <c r="F56" s="12">
        <f>+'[1]Detalle Ejecucion Presupuesto '!D182</f>
        <v>18846439.510000002</v>
      </c>
      <c r="G56" s="12">
        <f>+'[1]Detalle Ejecucion Presupuesto '!E182</f>
        <v>0</v>
      </c>
      <c r="H56" s="12">
        <f>+'[1]Detalle Ejecucion Presupuesto '!F182</f>
        <v>100000000</v>
      </c>
      <c r="I56" s="12">
        <f>+'[1]Detalle Ejecucion Presupuesto '!H182</f>
        <v>5657689.7300000004</v>
      </c>
    </row>
    <row r="57" spans="1:9" ht="15" x14ac:dyDescent="0.25">
      <c r="A57" s="7" t="s">
        <v>61</v>
      </c>
      <c r="B57" s="7"/>
      <c r="C57" s="7"/>
      <c r="D57" s="8">
        <f>SUM(D58:D60)</f>
        <v>266432867</v>
      </c>
      <c r="E57" s="9">
        <f t="shared" si="6"/>
        <v>123699011.88</v>
      </c>
      <c r="F57" s="10">
        <f>SUM(F58:F60)</f>
        <v>0</v>
      </c>
      <c r="G57" s="10">
        <f t="shared" ref="G57:I57" si="8">SUM(G58:G60)</f>
        <v>110712451.09999999</v>
      </c>
      <c r="H57" s="10">
        <f t="shared" si="8"/>
        <v>0</v>
      </c>
      <c r="I57" s="10">
        <f t="shared" si="8"/>
        <v>12986560.779999997</v>
      </c>
    </row>
    <row r="58" spans="1:9" x14ac:dyDescent="0.25">
      <c r="A58" s="11" t="s">
        <v>62</v>
      </c>
      <c r="B58" s="11"/>
      <c r="C58" s="11"/>
      <c r="D58" s="12">
        <f>+'[1]Detalle Ejecucion Presupuesto '!C186</f>
        <v>15000000</v>
      </c>
      <c r="E58" s="1">
        <f t="shared" si="6"/>
        <v>0</v>
      </c>
      <c r="F58" s="12">
        <f>+'[1]Detalle Ejecucion Presupuesto '!D186</f>
        <v>0</v>
      </c>
      <c r="G58" s="12">
        <f>+'[1]Detalle Ejecucion Presupuesto '!E186</f>
        <v>0</v>
      </c>
      <c r="H58" s="12">
        <f>+'[1]Detalle Ejecucion Presupuesto '!F186</f>
        <v>0</v>
      </c>
      <c r="I58" s="12">
        <f>+'[1]Detalle Ejecucion Presupuesto '!H186</f>
        <v>0</v>
      </c>
    </row>
    <row r="59" spans="1:9" x14ac:dyDescent="0.25">
      <c r="A59" s="11" t="s">
        <v>63</v>
      </c>
      <c r="B59" s="11"/>
      <c r="C59" s="11"/>
      <c r="D59" s="12">
        <f>+'[1]Detalle Ejecucion Presupuesto '!C188</f>
        <v>251432867</v>
      </c>
      <c r="E59" s="1">
        <f t="shared" si="6"/>
        <v>123699011.88</v>
      </c>
      <c r="F59" s="12">
        <f>+'[1]Detalle Ejecucion Presupuesto '!D188</f>
        <v>0</v>
      </c>
      <c r="G59" s="12">
        <f>+'[1]Detalle Ejecucion Presupuesto '!E188</f>
        <v>110712451.09999999</v>
      </c>
      <c r="H59" s="12">
        <f>+'[1]Detalle Ejecucion Presupuesto '!F188</f>
        <v>0</v>
      </c>
      <c r="I59" s="12">
        <f>+'[1]Detalle Ejecucion Presupuesto '!H188</f>
        <v>12986560.779999997</v>
      </c>
    </row>
    <row r="60" spans="1:9" x14ac:dyDescent="0.25">
      <c r="A60" s="11" t="s">
        <v>64</v>
      </c>
      <c r="B60" s="11"/>
      <c r="C60" s="11"/>
      <c r="D60" s="12"/>
      <c r="E60" s="1">
        <f t="shared" si="6"/>
        <v>0</v>
      </c>
      <c r="F60" s="12"/>
      <c r="G60" s="12"/>
      <c r="H60" s="12"/>
      <c r="I60" s="12"/>
    </row>
    <row r="61" spans="1:9" ht="15" x14ac:dyDescent="0.25">
      <c r="A61" s="7" t="s">
        <v>65</v>
      </c>
      <c r="B61" s="7"/>
      <c r="C61" s="7"/>
      <c r="D61" s="10"/>
      <c r="E61" s="1">
        <f t="shared" si="6"/>
        <v>0</v>
      </c>
      <c r="F61" s="10"/>
      <c r="G61" s="10"/>
      <c r="H61" s="10"/>
      <c r="I61" s="10"/>
    </row>
    <row r="62" spans="1:9" x14ac:dyDescent="0.25">
      <c r="A62" s="11" t="s">
        <v>66</v>
      </c>
      <c r="B62" s="11"/>
      <c r="C62" s="11"/>
      <c r="D62" s="12"/>
      <c r="E62" s="1">
        <f t="shared" si="6"/>
        <v>0</v>
      </c>
      <c r="F62" s="12"/>
      <c r="G62" s="12"/>
      <c r="H62" s="12"/>
      <c r="I62" s="12"/>
    </row>
    <row r="63" spans="1:9" x14ac:dyDescent="0.25">
      <c r="A63" s="11" t="s">
        <v>67</v>
      </c>
      <c r="B63" s="11"/>
      <c r="C63" s="11"/>
      <c r="D63" s="12"/>
      <c r="E63" s="1">
        <f t="shared" si="6"/>
        <v>0</v>
      </c>
      <c r="F63" s="12"/>
      <c r="G63" s="12"/>
      <c r="H63" s="12"/>
      <c r="I63" s="12"/>
    </row>
    <row r="64" spans="1:9" ht="15" x14ac:dyDescent="0.25">
      <c r="A64" s="7" t="s">
        <v>68</v>
      </c>
      <c r="B64" s="7"/>
      <c r="C64" s="7"/>
      <c r="D64" s="10"/>
      <c r="E64" s="1">
        <f t="shared" si="6"/>
        <v>0</v>
      </c>
      <c r="F64" s="15" t="s">
        <v>69</v>
      </c>
      <c r="G64" s="15" t="s">
        <v>69</v>
      </c>
      <c r="H64" s="15" t="s">
        <v>69</v>
      </c>
      <c r="I64" s="15" t="s">
        <v>69</v>
      </c>
    </row>
    <row r="65" spans="1:9" x14ac:dyDescent="0.25">
      <c r="A65" s="11" t="s">
        <v>70</v>
      </c>
      <c r="B65" s="11"/>
      <c r="C65" s="11"/>
      <c r="D65" s="12"/>
      <c r="E65" s="1">
        <f t="shared" si="6"/>
        <v>0</v>
      </c>
      <c r="F65" s="12"/>
      <c r="G65" s="12"/>
      <c r="H65" s="12"/>
      <c r="I65" s="12"/>
    </row>
    <row r="66" spans="1:9" x14ac:dyDescent="0.25">
      <c r="A66" s="11" t="s">
        <v>71</v>
      </c>
      <c r="B66" s="11"/>
      <c r="C66" s="11"/>
      <c r="D66" s="12"/>
      <c r="E66" s="1">
        <f t="shared" si="6"/>
        <v>0</v>
      </c>
      <c r="F66" s="12"/>
      <c r="G66" s="12"/>
      <c r="H66" s="12"/>
      <c r="I66" s="12"/>
    </row>
    <row r="67" spans="1:9" x14ac:dyDescent="0.25">
      <c r="A67" s="11" t="s">
        <v>72</v>
      </c>
      <c r="B67" s="11"/>
      <c r="C67" s="11"/>
      <c r="D67" s="12"/>
      <c r="E67" s="1">
        <f t="shared" ref="E67:E98" si="9">SUM(F67:I67)</f>
        <v>0</v>
      </c>
      <c r="F67" s="12"/>
      <c r="G67" s="12"/>
      <c r="H67" s="12"/>
      <c r="I67" s="12"/>
    </row>
    <row r="68" spans="1:9" ht="18.75" x14ac:dyDescent="0.25">
      <c r="A68" s="16" t="s">
        <v>73</v>
      </c>
      <c r="B68" s="16"/>
      <c r="C68" s="16"/>
      <c r="D68" s="16">
        <f>+D64+D61+D57+D47+D39+D31+D21+D10+D4</f>
        <v>1989259851</v>
      </c>
      <c r="E68" s="17">
        <f>+E64+E61+E57+E47+E39+E31+E21+E10+E4</f>
        <v>588370050.5999999</v>
      </c>
      <c r="F68" s="18">
        <f>+F4+F10+F21+F31+F39+F47+F57</f>
        <v>112266796.13999999</v>
      </c>
      <c r="G68" s="18">
        <f>+G4+G10+G21+G31+G39+G57+G47</f>
        <v>184163090.5</v>
      </c>
      <c r="H68" s="18">
        <f>+H4+H10+H21+H31+H39+H57+H47</f>
        <v>180059242.31999999</v>
      </c>
      <c r="I68" s="18">
        <f>+I4+I10+I21+I31+I39+I57+I47</f>
        <v>111880921.64</v>
      </c>
    </row>
    <row r="69" spans="1:9" x14ac:dyDescent="0.25">
      <c r="A69" s="11"/>
      <c r="B69" s="11"/>
      <c r="C69" s="11"/>
      <c r="D69" s="12"/>
      <c r="F69" s="12"/>
    </row>
    <row r="70" spans="1:9" ht="15" x14ac:dyDescent="0.25">
      <c r="A70" s="6" t="s">
        <v>74</v>
      </c>
      <c r="B70" s="6"/>
      <c r="C70" s="6"/>
      <c r="D70" s="19"/>
      <c r="E70" s="19"/>
      <c r="F70" s="19"/>
      <c r="G70" s="19"/>
      <c r="H70" s="19"/>
      <c r="I70" s="19"/>
    </row>
    <row r="71" spans="1:9" s="9" customFormat="1" ht="15" x14ac:dyDescent="0.25">
      <c r="A71" s="7" t="s">
        <v>75</v>
      </c>
      <c r="B71" s="7"/>
      <c r="C71" s="7"/>
      <c r="D71" s="10">
        <v>0</v>
      </c>
      <c r="E71" s="9">
        <f t="shared" ref="E71:E78" si="10">SUM(F71:I71)</f>
        <v>0</v>
      </c>
      <c r="F71" s="9">
        <f t="shared" ref="F71:I71" si="11">SUM(F72:F73)</f>
        <v>0</v>
      </c>
      <c r="G71" s="9">
        <f t="shared" si="11"/>
        <v>0</v>
      </c>
      <c r="H71" s="9">
        <f t="shared" si="11"/>
        <v>0</v>
      </c>
      <c r="I71" s="9">
        <f t="shared" si="11"/>
        <v>0</v>
      </c>
    </row>
    <row r="72" spans="1:9" x14ac:dyDescent="0.25">
      <c r="A72" s="11" t="s">
        <v>76</v>
      </c>
      <c r="B72" s="11"/>
      <c r="C72" s="11"/>
      <c r="D72" s="12">
        <v>0</v>
      </c>
      <c r="E72" s="1">
        <f t="shared" si="10"/>
        <v>0</v>
      </c>
      <c r="F72" s="12"/>
    </row>
    <row r="73" spans="1:9" x14ac:dyDescent="0.25">
      <c r="A73" s="11" t="s">
        <v>77</v>
      </c>
      <c r="B73" s="11"/>
      <c r="C73" s="11"/>
      <c r="D73" s="12">
        <v>0</v>
      </c>
      <c r="E73" s="1">
        <f t="shared" si="10"/>
        <v>0</v>
      </c>
      <c r="F73" s="12">
        <v>0</v>
      </c>
      <c r="G73" s="1">
        <v>0</v>
      </c>
      <c r="H73" s="1">
        <v>0</v>
      </c>
      <c r="I73" s="1">
        <v>0</v>
      </c>
    </row>
    <row r="74" spans="1:9" s="9" customFormat="1" ht="15" x14ac:dyDescent="0.25">
      <c r="A74" s="7" t="s">
        <v>78</v>
      </c>
      <c r="B74" s="7"/>
      <c r="C74" s="7"/>
      <c r="D74" s="10">
        <v>0</v>
      </c>
      <c r="E74" s="9">
        <f t="shared" si="10"/>
        <v>0</v>
      </c>
      <c r="F74" s="9">
        <f t="shared" ref="F74:I74" si="12">SUM(F75:F76)</f>
        <v>0</v>
      </c>
      <c r="G74" s="9">
        <v>0</v>
      </c>
      <c r="H74" s="9">
        <v>0</v>
      </c>
      <c r="I74" s="9">
        <f t="shared" si="12"/>
        <v>0</v>
      </c>
    </row>
    <row r="75" spans="1:9" x14ac:dyDescent="0.25">
      <c r="A75" s="11" t="s">
        <v>79</v>
      </c>
      <c r="B75" s="11"/>
      <c r="C75" s="11"/>
      <c r="D75" s="12">
        <v>0</v>
      </c>
      <c r="E75" s="1">
        <f t="shared" si="10"/>
        <v>0</v>
      </c>
      <c r="F75" s="12">
        <v>0</v>
      </c>
      <c r="G75" s="1">
        <v>0</v>
      </c>
      <c r="H75" s="1">
        <v>0</v>
      </c>
      <c r="I75" s="1">
        <v>0</v>
      </c>
    </row>
    <row r="76" spans="1:9" x14ac:dyDescent="0.25">
      <c r="A76" s="11" t="s">
        <v>80</v>
      </c>
      <c r="B76" s="11"/>
      <c r="C76" s="11"/>
      <c r="D76" s="12"/>
      <c r="E76" s="1">
        <f t="shared" si="10"/>
        <v>0</v>
      </c>
      <c r="F76" s="12">
        <v>0</v>
      </c>
      <c r="G76" s="1">
        <v>0</v>
      </c>
      <c r="H76" s="1">
        <v>0</v>
      </c>
      <c r="I76" s="1">
        <v>0</v>
      </c>
    </row>
    <row r="77" spans="1:9" s="9" customFormat="1" ht="15" x14ac:dyDescent="0.25">
      <c r="A77" s="7" t="s">
        <v>81</v>
      </c>
      <c r="B77" s="7"/>
      <c r="C77" s="7"/>
      <c r="D77" s="10">
        <v>0</v>
      </c>
      <c r="E77" s="9">
        <f t="shared" si="10"/>
        <v>0</v>
      </c>
      <c r="F77" s="9">
        <f t="shared" ref="F77:I77" si="13">SUM(F78)</f>
        <v>0</v>
      </c>
      <c r="G77" s="9">
        <v>0</v>
      </c>
      <c r="H77" s="9">
        <v>0</v>
      </c>
      <c r="I77" s="9">
        <f t="shared" si="13"/>
        <v>0</v>
      </c>
    </row>
    <row r="78" spans="1:9" x14ac:dyDescent="0.25">
      <c r="A78" s="11" t="s">
        <v>82</v>
      </c>
      <c r="B78" s="11"/>
      <c r="C78" s="11"/>
      <c r="D78" s="12">
        <v>0</v>
      </c>
      <c r="E78" s="1">
        <f t="shared" si="10"/>
        <v>0</v>
      </c>
      <c r="F78" s="12">
        <v>0</v>
      </c>
      <c r="G78" s="1">
        <v>0</v>
      </c>
      <c r="H78" s="1">
        <v>0</v>
      </c>
      <c r="I78" s="1">
        <v>0</v>
      </c>
    </row>
    <row r="79" spans="1:9" ht="15" x14ac:dyDescent="0.25">
      <c r="A79" s="20" t="s">
        <v>83</v>
      </c>
      <c r="B79" s="20"/>
      <c r="C79" s="20"/>
      <c r="D79" s="16">
        <v>0</v>
      </c>
      <c r="E79" s="21">
        <f>E71+E74+E77</f>
        <v>0</v>
      </c>
      <c r="F79" s="21">
        <f t="shared" ref="F79:I79" si="14">F71+F74+F77</f>
        <v>0</v>
      </c>
      <c r="G79" s="21">
        <f t="shared" si="14"/>
        <v>0</v>
      </c>
      <c r="H79" s="21">
        <f t="shared" si="14"/>
        <v>0</v>
      </c>
      <c r="I79" s="21">
        <f t="shared" si="14"/>
        <v>0</v>
      </c>
    </row>
    <row r="81" spans="1:9" ht="18.75" x14ac:dyDescent="0.25">
      <c r="A81" s="22" t="s">
        <v>84</v>
      </c>
      <c r="B81" s="23"/>
      <c r="C81" s="23"/>
      <c r="D81" s="16">
        <f>+D79+D68</f>
        <v>1989259851</v>
      </c>
      <c r="E81" s="24">
        <f>+E79+E68</f>
        <v>588370050.5999999</v>
      </c>
      <c r="F81" s="24">
        <f>+F79+F68</f>
        <v>112266796.13999999</v>
      </c>
      <c r="G81" s="24">
        <f t="shared" ref="G81:I81" si="15">+G79+G68</f>
        <v>184163090.5</v>
      </c>
      <c r="H81" s="24">
        <f t="shared" si="15"/>
        <v>180059242.31999999</v>
      </c>
      <c r="I81" s="24">
        <f t="shared" si="15"/>
        <v>111880921.64</v>
      </c>
    </row>
    <row r="82" spans="1:9" x14ac:dyDescent="0.25">
      <c r="A82" s="1" t="s">
        <v>85</v>
      </c>
    </row>
    <row r="83" spans="1:9" x14ac:dyDescent="0.25">
      <c r="A83" s="1" t="s">
        <v>100</v>
      </c>
      <c r="F83" s="1">
        <f>+F81-'[1]Detalle Ejecucion Presupuesto '!D191</f>
        <v>0</v>
      </c>
    </row>
    <row r="84" spans="1:9" x14ac:dyDescent="0.25">
      <c r="A84" s="1" t="s">
        <v>101</v>
      </c>
    </row>
    <row r="86" spans="1:9" ht="18" x14ac:dyDescent="0.25">
      <c r="A86" s="25" t="s">
        <v>86</v>
      </c>
      <c r="B86" s="25"/>
      <c r="C86" s="25"/>
    </row>
    <row r="87" spans="1:9" ht="18" x14ac:dyDescent="0.25">
      <c r="A87" s="26" t="s">
        <v>87</v>
      </c>
      <c r="B87" s="27"/>
      <c r="C87" s="27"/>
      <c r="D87" s="26"/>
      <c r="E87" s="26"/>
      <c r="F87" s="26"/>
      <c r="G87" s="28"/>
    </row>
    <row r="88" spans="1:9" ht="18" x14ac:dyDescent="0.25">
      <c r="A88" s="26" t="s">
        <v>88</v>
      </c>
      <c r="B88" s="27"/>
      <c r="C88" s="27"/>
      <c r="D88" s="26"/>
      <c r="E88" s="26"/>
      <c r="F88" s="26"/>
      <c r="G88" s="28"/>
    </row>
    <row r="89" spans="1:9" ht="15" customHeight="1" x14ac:dyDescent="0.25">
      <c r="A89" s="34" t="s">
        <v>89</v>
      </c>
      <c r="B89" s="34"/>
      <c r="C89" s="34"/>
      <c r="D89" s="34"/>
      <c r="E89" s="34"/>
      <c r="F89" s="34"/>
      <c r="G89" s="28"/>
    </row>
    <row r="90" spans="1:9" ht="29.25" customHeight="1" x14ac:dyDescent="0.25">
      <c r="A90" s="34"/>
      <c r="B90" s="34"/>
      <c r="C90" s="34"/>
      <c r="D90" s="34"/>
      <c r="E90" s="34"/>
      <c r="F90" s="34"/>
      <c r="G90" s="28"/>
    </row>
    <row r="91" spans="1:9" x14ac:dyDescent="0.25">
      <c r="A91" s="26" t="s">
        <v>90</v>
      </c>
      <c r="B91" s="26"/>
      <c r="C91" s="26"/>
      <c r="D91" s="26"/>
      <c r="E91" s="26"/>
      <c r="F91" s="26"/>
      <c r="G91" s="28"/>
    </row>
    <row r="92" spans="1:9" x14ac:dyDescent="0.25">
      <c r="A92" s="26" t="s">
        <v>91</v>
      </c>
      <c r="B92" s="26"/>
      <c r="C92" s="26"/>
      <c r="D92" s="26"/>
      <c r="E92" s="26"/>
      <c r="F92" s="26"/>
      <c r="G92" s="28"/>
    </row>
    <row r="93" spans="1:9" x14ac:dyDescent="0.25">
      <c r="A93" s="26" t="s">
        <v>92</v>
      </c>
      <c r="B93" s="26"/>
      <c r="C93" s="26"/>
      <c r="D93" s="29"/>
      <c r="E93" s="26"/>
      <c r="F93" s="26"/>
      <c r="G93" s="28"/>
    </row>
    <row r="94" spans="1:9" x14ac:dyDescent="0.25">
      <c r="A94" s="26" t="s">
        <v>93</v>
      </c>
      <c r="B94" s="26"/>
      <c r="C94" s="26"/>
      <c r="D94" s="29"/>
      <c r="E94" s="26"/>
      <c r="F94" s="26"/>
      <c r="G94" s="28"/>
    </row>
    <row r="95" spans="1:9" x14ac:dyDescent="0.25">
      <c r="I95" s="30"/>
    </row>
    <row r="96" spans="1:9" x14ac:dyDescent="0.25">
      <c r="I96" s="30"/>
    </row>
    <row r="97" spans="1:9" x14ac:dyDescent="0.25">
      <c r="A97" s="31" t="s">
        <v>94</v>
      </c>
      <c r="B97" s="32"/>
      <c r="C97" s="32"/>
      <c r="F97" s="31" t="s">
        <v>95</v>
      </c>
      <c r="G97" s="33"/>
      <c r="H97" s="33"/>
      <c r="I97" s="30"/>
    </row>
    <row r="98" spans="1:9" x14ac:dyDescent="0.25">
      <c r="A98" s="32" t="s">
        <v>96</v>
      </c>
      <c r="G98" s="1" t="s">
        <v>97</v>
      </c>
    </row>
    <row r="99" spans="1:9" x14ac:dyDescent="0.25">
      <c r="A99" s="32" t="s">
        <v>98</v>
      </c>
      <c r="G99" s="1" t="s">
        <v>99</v>
      </c>
    </row>
  </sheetData>
  <mergeCells count="1">
    <mergeCell ref="A89:F90"/>
  </mergeCells>
  <pageMargins left="0.23622047244094499" right="0.15748031496063" top="0.82677165354330695" bottom="0.59055118110236204" header="0.23622047244094499" footer="0.47244094488188998"/>
  <pageSetup scale="55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2024-05-16T15:48:10Z</cp:lastPrinted>
  <dcterms:created xsi:type="dcterms:W3CDTF">2024-05-16T15:35:13Z</dcterms:created>
  <dcterms:modified xsi:type="dcterms:W3CDTF">2024-05-16T15:51:31Z</dcterms:modified>
</cp:coreProperties>
</file>