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mmy Castillo\Desktop\EJECUCION PRESUPUESTARIA\2024\7.JULIO .2024\"/>
    </mc:Choice>
  </mc:AlternateContent>
  <bookViews>
    <workbookView xWindow="0" yWindow="0" windowWidth="25200" windowHeight="11295"/>
  </bookViews>
  <sheets>
    <sheet name="Ejecución Presupuesto UAI (2)" sheetId="2" r:id="rId1"/>
  </sheets>
  <externalReferences>
    <externalReference r:id="rId2"/>
  </externalReferences>
  <definedNames>
    <definedName name="_xlnm.Print_Titles" localSheetId="0">'Ejecución Presupuesto UAI (2)'!$2:$2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2" l="1"/>
  <c r="E60" i="2" s="1"/>
  <c r="F60" i="2" l="1"/>
  <c r="G60" i="2"/>
  <c r="H60" i="2"/>
  <c r="I60" i="2"/>
  <c r="J60" i="2"/>
  <c r="K60" i="2"/>
  <c r="Q62" i="2" l="1"/>
  <c r="M62" i="2"/>
  <c r="Q59" i="2"/>
  <c r="P59" i="2"/>
  <c r="O59" i="2"/>
  <c r="N59" i="2"/>
  <c r="M59" i="2"/>
  <c r="L59" i="2"/>
  <c r="D59" i="2"/>
  <c r="Q58" i="2"/>
  <c r="P58" i="2"/>
  <c r="O58" i="2"/>
  <c r="N58" i="2"/>
  <c r="M58" i="2"/>
  <c r="L58" i="2"/>
  <c r="D58" i="2"/>
  <c r="Q56" i="2"/>
  <c r="P56" i="2"/>
  <c r="O56" i="2"/>
  <c r="N56" i="2"/>
  <c r="M56" i="2"/>
  <c r="L56" i="2"/>
  <c r="D56" i="2"/>
  <c r="Q55" i="2"/>
  <c r="P55" i="2"/>
  <c r="O55" i="2"/>
  <c r="N55" i="2"/>
  <c r="M55" i="2"/>
  <c r="L55" i="2"/>
  <c r="D55" i="2"/>
  <c r="Q54" i="2"/>
  <c r="P54" i="2"/>
  <c r="O54" i="2"/>
  <c r="N54" i="2"/>
  <c r="M54" i="2"/>
  <c r="L54" i="2"/>
  <c r="D54" i="2"/>
  <c r="Q53" i="2"/>
  <c r="P53" i="2"/>
  <c r="O53" i="2"/>
  <c r="N53" i="2"/>
  <c r="M53" i="2"/>
  <c r="L53" i="2"/>
  <c r="D53" i="2"/>
  <c r="Q52" i="2"/>
  <c r="P52" i="2"/>
  <c r="O52" i="2"/>
  <c r="N52" i="2"/>
  <c r="M52" i="2"/>
  <c r="L52" i="2"/>
  <c r="D52" i="2"/>
  <c r="Q51" i="2"/>
  <c r="P51" i="2"/>
  <c r="O51" i="2"/>
  <c r="N51" i="2"/>
  <c r="M51" i="2"/>
  <c r="L51" i="2"/>
  <c r="D51" i="2"/>
  <c r="Q50" i="2"/>
  <c r="P50" i="2"/>
  <c r="O50" i="2"/>
  <c r="N50" i="2"/>
  <c r="M50" i="2"/>
  <c r="L50" i="2"/>
  <c r="D50" i="2"/>
  <c r="Q49" i="2"/>
  <c r="P49" i="2"/>
  <c r="O49" i="2"/>
  <c r="N49" i="2"/>
  <c r="M49" i="2"/>
  <c r="L49" i="2"/>
  <c r="D49" i="2"/>
  <c r="Q48" i="2"/>
  <c r="P48" i="2"/>
  <c r="O48" i="2"/>
  <c r="N48" i="2"/>
  <c r="M48" i="2"/>
  <c r="L48" i="2"/>
  <c r="D48" i="2"/>
  <c r="Q46" i="2"/>
  <c r="P46" i="2"/>
  <c r="O46" i="2"/>
  <c r="N46" i="2"/>
  <c r="M46" i="2"/>
  <c r="L46" i="2"/>
  <c r="D46" i="2"/>
  <c r="D39" i="2" s="1"/>
  <c r="E45" i="2"/>
  <c r="E44" i="2"/>
  <c r="E43" i="2"/>
  <c r="E42" i="2"/>
  <c r="E41" i="2"/>
  <c r="E40" i="2"/>
  <c r="Q39" i="2"/>
  <c r="P39" i="2"/>
  <c r="O39" i="2"/>
  <c r="N39" i="2"/>
  <c r="M39" i="2"/>
  <c r="L39" i="2"/>
  <c r="Q38" i="2"/>
  <c r="P38" i="2"/>
  <c r="O38" i="2"/>
  <c r="N38" i="2"/>
  <c r="M38" i="2"/>
  <c r="L38" i="2"/>
  <c r="E37" i="2"/>
  <c r="D37" i="2"/>
  <c r="E36" i="2"/>
  <c r="E35" i="2"/>
  <c r="E34" i="2"/>
  <c r="Q33" i="2"/>
  <c r="P33" i="2"/>
  <c r="O33" i="2"/>
  <c r="N33" i="2"/>
  <c r="M33" i="2"/>
  <c r="L33" i="2"/>
  <c r="Q32" i="2"/>
  <c r="P32" i="2"/>
  <c r="O32" i="2"/>
  <c r="N32" i="2"/>
  <c r="M32" i="2"/>
  <c r="L32" i="2"/>
  <c r="D32" i="2"/>
  <c r="Q30" i="2"/>
  <c r="P30" i="2"/>
  <c r="O30" i="2"/>
  <c r="N30" i="2"/>
  <c r="M30" i="2"/>
  <c r="L30" i="2"/>
  <c r="D30" i="2"/>
  <c r="E29" i="2"/>
  <c r="Q28" i="2"/>
  <c r="P28" i="2"/>
  <c r="O28" i="2"/>
  <c r="N28" i="2"/>
  <c r="M28" i="2"/>
  <c r="L28" i="2"/>
  <c r="D28" i="2"/>
  <c r="Q27" i="2"/>
  <c r="P27" i="2"/>
  <c r="O27" i="2"/>
  <c r="N27" i="2"/>
  <c r="M27" i="2"/>
  <c r="L27" i="2"/>
  <c r="D27" i="2"/>
  <c r="D26" i="2"/>
  <c r="Q25" i="2"/>
  <c r="P25" i="2"/>
  <c r="O25" i="2"/>
  <c r="N25" i="2"/>
  <c r="M25" i="2"/>
  <c r="L25" i="2"/>
  <c r="D25" i="2"/>
  <c r="Q24" i="2"/>
  <c r="P24" i="2"/>
  <c r="O24" i="2"/>
  <c r="N24" i="2"/>
  <c r="M24" i="2"/>
  <c r="L24" i="2"/>
  <c r="D24" i="2"/>
  <c r="Q23" i="2"/>
  <c r="P23" i="2"/>
  <c r="O23" i="2"/>
  <c r="N23" i="2"/>
  <c r="M23" i="2"/>
  <c r="L23" i="2"/>
  <c r="D23" i="2"/>
  <c r="Q22" i="2"/>
  <c r="P22" i="2"/>
  <c r="O22" i="2"/>
  <c r="N22" i="2"/>
  <c r="M22" i="2"/>
  <c r="L22" i="2"/>
  <c r="D22" i="2"/>
  <c r="Q20" i="2"/>
  <c r="P20" i="2"/>
  <c r="O20" i="2"/>
  <c r="N20" i="2"/>
  <c r="M20" i="2"/>
  <c r="L20" i="2"/>
  <c r="D20" i="2"/>
  <c r="Q19" i="2"/>
  <c r="P19" i="2"/>
  <c r="O19" i="2"/>
  <c r="N19" i="2"/>
  <c r="M19" i="2"/>
  <c r="L19" i="2"/>
  <c r="D19" i="2"/>
  <c r="Q18" i="2"/>
  <c r="P18" i="2"/>
  <c r="O18" i="2"/>
  <c r="N18" i="2"/>
  <c r="M18" i="2"/>
  <c r="L18" i="2"/>
  <c r="D18" i="2"/>
  <c r="Q17" i="2"/>
  <c r="P17" i="2"/>
  <c r="O17" i="2"/>
  <c r="N17" i="2"/>
  <c r="M17" i="2"/>
  <c r="L17" i="2"/>
  <c r="D17" i="2"/>
  <c r="Q16" i="2"/>
  <c r="P16" i="2"/>
  <c r="O16" i="2"/>
  <c r="N16" i="2"/>
  <c r="M16" i="2"/>
  <c r="L16" i="2"/>
  <c r="D16" i="2"/>
  <c r="Q15" i="2"/>
  <c r="P15" i="2"/>
  <c r="O15" i="2"/>
  <c r="N15" i="2"/>
  <c r="M15" i="2"/>
  <c r="L15" i="2"/>
  <c r="D15" i="2"/>
  <c r="Q14" i="2"/>
  <c r="P14" i="2"/>
  <c r="O14" i="2"/>
  <c r="N14" i="2"/>
  <c r="M14" i="2"/>
  <c r="L14" i="2"/>
  <c r="D14" i="2"/>
  <c r="Q13" i="2"/>
  <c r="P13" i="2"/>
  <c r="O13" i="2"/>
  <c r="N13" i="2"/>
  <c r="M13" i="2"/>
  <c r="L13" i="2"/>
  <c r="D13" i="2"/>
  <c r="Q12" i="2"/>
  <c r="P12" i="2"/>
  <c r="O12" i="2"/>
  <c r="N12" i="2"/>
  <c r="M12" i="2"/>
  <c r="L12" i="2"/>
  <c r="D12" i="2"/>
  <c r="Q11" i="2"/>
  <c r="P11" i="2"/>
  <c r="O11" i="2"/>
  <c r="N11" i="2"/>
  <c r="M11" i="2"/>
  <c r="L11" i="2"/>
  <c r="D11" i="2"/>
  <c r="Q9" i="2"/>
  <c r="P9" i="2"/>
  <c r="O9" i="2"/>
  <c r="N9" i="2"/>
  <c r="M9" i="2"/>
  <c r="L9" i="2"/>
  <c r="D9" i="2"/>
  <c r="Q8" i="2"/>
  <c r="P8" i="2"/>
  <c r="O8" i="2"/>
  <c r="N8" i="2"/>
  <c r="M8" i="2"/>
  <c r="L8" i="2"/>
  <c r="D8" i="2"/>
  <c r="Q7" i="2"/>
  <c r="P7" i="2"/>
  <c r="O7" i="2"/>
  <c r="N7" i="2"/>
  <c r="M7" i="2"/>
  <c r="L7" i="2"/>
  <c r="D7" i="2"/>
  <c r="Q6" i="2"/>
  <c r="P6" i="2"/>
  <c r="O6" i="2"/>
  <c r="N6" i="2"/>
  <c r="M6" i="2"/>
  <c r="L6" i="2"/>
  <c r="D6" i="2"/>
  <c r="Q5" i="2"/>
  <c r="P5" i="2"/>
  <c r="O5" i="2"/>
  <c r="N5" i="2"/>
  <c r="M5" i="2"/>
  <c r="D5" i="2"/>
  <c r="D10" i="2" l="1"/>
  <c r="L57" i="2"/>
  <c r="P57" i="2"/>
  <c r="N31" i="2"/>
  <c r="E56" i="2"/>
  <c r="P62" i="2"/>
  <c r="E52" i="2"/>
  <c r="E17" i="2"/>
  <c r="N62" i="2"/>
  <c r="E19" i="2"/>
  <c r="O62" i="2"/>
  <c r="D47" i="2"/>
  <c r="O47" i="2"/>
  <c r="O10" i="2"/>
  <c r="M21" i="2"/>
  <c r="M31" i="2"/>
  <c r="Q31" i="2"/>
  <c r="N57" i="2"/>
  <c r="E13" i="2"/>
  <c r="E15" i="2"/>
  <c r="P10" i="2"/>
  <c r="E46" i="2"/>
  <c r="E48" i="2"/>
  <c r="N47" i="2"/>
  <c r="L47" i="2"/>
  <c r="P47" i="2"/>
  <c r="E51" i="2"/>
  <c r="D4" i="2"/>
  <c r="E8" i="2"/>
  <c r="E14" i="2"/>
  <c r="E23" i="2"/>
  <c r="E39" i="2"/>
  <c r="E58" i="2"/>
  <c r="E59" i="2"/>
  <c r="O57" i="2"/>
  <c r="N4" i="2"/>
  <c r="E11" i="2"/>
  <c r="N10" i="2"/>
  <c r="L10" i="2"/>
  <c r="E22" i="2"/>
  <c r="N21" i="2"/>
  <c r="Q21" i="2"/>
  <c r="E38" i="2"/>
  <c r="D57" i="2"/>
  <c r="M57" i="2"/>
  <c r="Q57" i="2"/>
  <c r="E12" i="2"/>
  <c r="E20" i="2"/>
  <c r="E27" i="2"/>
  <c r="P31" i="2"/>
  <c r="E50" i="2"/>
  <c r="E6" i="2"/>
  <c r="D31" i="2"/>
  <c r="E49" i="2"/>
  <c r="E53" i="2"/>
  <c r="E54" i="2"/>
  <c r="O4" i="2"/>
  <c r="D21" i="2"/>
  <c r="O21" i="2"/>
  <c r="E26" i="2"/>
  <c r="E30" i="2"/>
  <c r="L31" i="2"/>
  <c r="E55" i="2"/>
  <c r="P4" i="2"/>
  <c r="E7" i="2"/>
  <c r="M4" i="2"/>
  <c r="Q4" i="2"/>
  <c r="M10" i="2"/>
  <c r="Q10" i="2"/>
  <c r="E16" i="2"/>
  <c r="E18" i="2"/>
  <c r="E24" i="2"/>
  <c r="E25" i="2"/>
  <c r="E28" i="2"/>
  <c r="L21" i="2"/>
  <c r="P21" i="2"/>
  <c r="E33" i="2"/>
  <c r="O31" i="2"/>
  <c r="M47" i="2"/>
  <c r="Q47" i="2"/>
  <c r="E32" i="2"/>
  <c r="E9" i="2"/>
  <c r="Q60" i="2" l="1"/>
  <c r="D60" i="2"/>
  <c r="D64" i="2" s="1"/>
  <c r="M60" i="2"/>
  <c r="P60" i="2"/>
  <c r="P64" i="2" s="1"/>
  <c r="N60" i="2"/>
  <c r="O60" i="2"/>
  <c r="O64" i="2" s="1"/>
  <c r="Q3" i="2"/>
  <c r="N3" i="2"/>
  <c r="Q64" i="2"/>
  <c r="M64" i="2"/>
  <c r="O3" i="2"/>
  <c r="N64" i="2"/>
  <c r="E10" i="2"/>
  <c r="E21" i="2"/>
  <c r="M3" i="2"/>
  <c r="P3" i="2"/>
  <c r="E31" i="2"/>
  <c r="D3" i="2"/>
  <c r="E47" i="2"/>
  <c r="L5" i="2" l="1"/>
  <c r="E5" i="2" l="1"/>
  <c r="L4" i="2"/>
  <c r="L60" i="2" s="1"/>
  <c r="L64" i="2" s="1"/>
  <c r="L3" i="2" l="1"/>
  <c r="E3" i="2" s="1"/>
  <c r="E4" i="2"/>
</calcChain>
</file>

<file path=xl/sharedStrings.xml><?xml version="1.0" encoding="utf-8"?>
<sst xmlns="http://schemas.openxmlformats.org/spreadsheetml/2006/main" count="92" uniqueCount="92">
  <si>
    <t>Detalle</t>
  </si>
  <si>
    <t>Presupuesto Aprobado</t>
  </si>
  <si>
    <t>Total 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</si>
  <si>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</si>
  <si>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</si>
  <si>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</si>
  <si>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</si>
  <si>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</si>
  <si>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</si>
  <si>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</si>
  <si>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</si>
  <si>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</si>
  <si>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</si>
  <si>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</si>
  <si>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</si>
  <si>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</si>
  <si>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</si>
  <si>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</si>
  <si>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</si>
  <si>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</si>
  <si>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</si>
  <si>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</si>
  <si>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</si>
  <si>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</si>
  <si>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</si>
  <si>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</si>
  <si>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</si>
  <si>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</si>
  <si>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</si>
  <si>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2.2.5.9 - DERECHO DE USO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</si>
  <si>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</si>
  <si>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</si>
  <si>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</si>
  <si>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</si>
  <si>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</si>
  <si>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</si>
  <si>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</si>
  <si>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</si>
  <si>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</si>
  <si>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</si>
  <si>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</si>
  <si>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</si>
  <si>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</si>
  <si>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</si>
  <si>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</si>
  <si>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</si>
  <si>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</si>
  <si>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</si>
  <si>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</si>
  <si>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</si>
  <si>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</si>
  <si>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</si>
  <si>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</si>
  <si>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</si>
  <si>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</si>
  <si>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</si>
  <si>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</si>
  <si>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</si>
  <si>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</si>
  <si>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</si>
  <si>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</si>
  <si>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</si>
  <si>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</si>
  <si>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2.6.3.4 EQUIPOS E INSTRUMENTOS DE MEDICION CIENTIFICAA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</si>
  <si>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</si>
  <si>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</si>
  <si>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</si>
  <si>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</si>
  <si>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</si>
  <si>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</si>
  <si>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</si>
  <si>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</si>
  <si>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Total Gastos</t>
  </si>
  <si>
    <t>TOTAL APLICACIONES FINANCIERAS</t>
  </si>
  <si>
    <t>TOTAL GASTOS Y APLICACIONES FINANCIERAS</t>
  </si>
  <si>
    <t>Fuente: [fuente]</t>
  </si>
  <si>
    <t>Notas: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</si>
  <si>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</si>
  <si>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</si>
  <si>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3. Total devengado: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</si>
  <si>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 xml:space="preserve">4. Se presenta el gasto por mes; cada mes se debe actualizar el gasto devengado de los meses anteriores. </t>
  </si>
  <si>
    <t xml:space="preserve">5. Se presenta la clasificación objetal del gasto al nivel de cuenta. </t>
  </si>
  <si>
    <t>6. Fecha de imputación: último día del mes analizado</t>
  </si>
  <si>
    <t>7. Fecha de registro: el día 10 del mes siguiente al mes analizado</t>
  </si>
  <si>
    <t>ELABORADO POR: _________________________________</t>
  </si>
  <si>
    <t>AUTORIZADO  POR: _________________________________</t>
  </si>
  <si>
    <t xml:space="preserve">                                    Lic. Hommy Castillo </t>
  </si>
  <si>
    <t xml:space="preserve"> Lic. Baudy Antigua Hiciano</t>
  </si>
  <si>
    <t xml:space="preserve">                                    Analista de Presupuesto</t>
  </si>
  <si>
    <t xml:space="preserve">  Encargado  Financiero </t>
  </si>
  <si>
    <t>Fecha de imputación: hasta el 31 deJulio 2024.</t>
  </si>
  <si>
    <t>Fecha de registro: 06 de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</si>
</sst>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haroni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Arial Black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theme="4" tint="0.79998168889431442"/>
      </patternFill>
    </fill>
    <fill>
      <patternFill patternType="solid">
        <fgColor rgb="FFC00000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43" fontId="2" fillId="0" borderId="0" xfId="1" applyFont="1" applyAlignment="1">
      <alignment vertical="center"/>
    </xf>
    <xf numFmtId="43" fontId="3" fillId="2" borderId="0" xfId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43" fontId="4" fillId="3" borderId="2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43" fontId="5" fillId="0" borderId="3" xfId="1" applyFont="1" applyBorder="1" applyAlignment="1">
      <alignment horizontal="left" vertical="center" wrapText="1"/>
    </xf>
    <xf numFmtId="43" fontId="5" fillId="0" borderId="0" xfId="1" applyFont="1" applyAlignment="1">
      <alignment horizontal="left" vertical="center" wrapText="1"/>
    </xf>
    <xf numFmtId="43" fontId="5" fillId="0" borderId="0" xfId="1" applyFont="1" applyAlignment="1">
      <alignment horizontal="center" vertical="center" wrapText="1"/>
    </xf>
    <xf numFmtId="43" fontId="5" fillId="0" borderId="0" xfId="1" applyFont="1" applyAlignment="1">
      <alignment vertical="center"/>
    </xf>
    <xf numFmtId="43" fontId="5" fillId="0" borderId="0" xfId="1" applyFont="1" applyAlignment="1">
      <alignment vertical="center" wrapText="1"/>
    </xf>
    <xf numFmtId="43" fontId="2" fillId="0" borderId="0" xfId="1" applyFont="1" applyAlignment="1">
      <alignment horizontal="left" vertical="center" wrapText="1"/>
    </xf>
    <xf numFmtId="43" fontId="2" fillId="0" borderId="0" xfId="1" applyFont="1" applyAlignment="1">
      <alignment vertical="center" wrapText="1"/>
    </xf>
    <xf numFmtId="43" fontId="2" fillId="0" borderId="0" xfId="1" applyFont="1" applyFill="1" applyAlignment="1">
      <alignment vertical="center"/>
    </xf>
    <xf numFmtId="43" fontId="2" fillId="0" borderId="0" xfId="1" applyFont="1" applyFill="1" applyAlignment="1">
      <alignment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7" fillId="3" borderId="4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left" vertical="center" wrapText="1"/>
    </xf>
    <xf numFmtId="43" fontId="6" fillId="4" borderId="4" xfId="1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 wrapText="1"/>
    </xf>
    <xf numFmtId="43" fontId="8" fillId="0" borderId="0" xfId="1" applyFont="1" applyAlignment="1">
      <alignment vertical="center"/>
    </xf>
    <xf numFmtId="0" fontId="2" fillId="0" borderId="0" xfId="1" applyNumberFormat="1" applyFont="1" applyAlignment="1">
      <alignment vertical="top"/>
    </xf>
    <xf numFmtId="0" fontId="8" fillId="0" borderId="0" xfId="1" applyNumberFormat="1" applyFont="1" applyAlignment="1">
      <alignment vertical="top"/>
    </xf>
    <xf numFmtId="43" fontId="2" fillId="0" borderId="0" xfId="1" applyFont="1" applyAlignment="1">
      <alignment vertical="top"/>
    </xf>
    <xf numFmtId="0" fontId="2" fillId="0" borderId="0" xfId="1" applyNumberFormat="1" applyFont="1" applyBorder="1" applyAlignment="1">
      <alignment vertical="top"/>
    </xf>
    <xf numFmtId="43" fontId="2" fillId="0" borderId="0" xfId="1" applyFont="1" applyBorder="1" applyAlignment="1">
      <alignment vertical="center"/>
    </xf>
    <xf numFmtId="43" fontId="9" fillId="0" borderId="0" xfId="1" applyFont="1" applyAlignment="1">
      <alignment horizontal="left" vertical="center"/>
    </xf>
    <xf numFmtId="43" fontId="2" fillId="0" borderId="0" xfId="1" applyFont="1" applyAlignment="1">
      <alignment horizontal="left" vertical="center"/>
    </xf>
    <xf numFmtId="43" fontId="2" fillId="0" borderId="5" xfId="1" applyFont="1" applyBorder="1" applyAlignment="1">
      <alignment vertical="center"/>
    </xf>
    <xf numFmtId="0" fontId="2" fillId="0" borderId="0" xfId="1" applyNumberFormat="1" applyFont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mmy%20Castillo/Desktop/2024/PRESUPUESTO%20APROBADO%20Y%20DETALLE%20EJECUCION%202024%20(Autoguardad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Aprobado 2024"/>
      <sheetName val="Ejecución Presupuesto UAI"/>
      <sheetName val="Detalle Ejecucion Presupuesto "/>
      <sheetName val="AYUDAS"/>
      <sheetName val="Hoja5"/>
      <sheetName val="Hoja6"/>
      <sheetName val="Hoja4"/>
      <sheetName val="Modificacion de PPto 1"/>
      <sheetName val="Modificacion de ajuste cuentas"/>
      <sheetName val="Hoja1"/>
      <sheetName val="Hoja2"/>
      <sheetName val="Hoja3"/>
    </sheetNames>
    <sheetDataSet>
      <sheetData sheetId="0"/>
      <sheetData sheetId="1"/>
      <sheetData sheetId="2">
        <row r="4">
          <cell r="C4">
            <v>545200000</v>
          </cell>
          <cell r="L4">
            <v>38120556.75</v>
          </cell>
          <cell r="M4">
            <v>0</v>
          </cell>
          <cell r="N4">
            <v>0</v>
          </cell>
          <cell r="P4">
            <v>0</v>
          </cell>
          <cell r="Q4">
            <v>0</v>
          </cell>
          <cell r="R4">
            <v>0</v>
          </cell>
        </row>
        <row r="12">
          <cell r="C12">
            <v>214540000</v>
          </cell>
          <cell r="L12">
            <v>6074450</v>
          </cell>
          <cell r="M12">
            <v>0</v>
          </cell>
          <cell r="N12">
            <v>0</v>
          </cell>
          <cell r="P12">
            <v>0</v>
          </cell>
          <cell r="Q12">
            <v>0</v>
          </cell>
          <cell r="R12">
            <v>0</v>
          </cell>
        </row>
        <row r="19">
          <cell r="C19">
            <v>10050000</v>
          </cell>
          <cell r="L19">
            <v>1820000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</row>
        <row r="22">
          <cell r="C22">
            <v>0</v>
          </cell>
          <cell r="L22">
            <v>0</v>
          </cell>
          <cell r="M22">
            <v>0</v>
          </cell>
          <cell r="N22">
            <v>0</v>
          </cell>
          <cell r="P22">
            <v>0</v>
          </cell>
          <cell r="Q22">
            <v>0</v>
          </cell>
          <cell r="R22">
            <v>0</v>
          </cell>
        </row>
        <row r="27">
          <cell r="C27">
            <v>78500000</v>
          </cell>
          <cell r="L27">
            <v>5636290.75</v>
          </cell>
          <cell r="M27">
            <v>0</v>
          </cell>
          <cell r="N27">
            <v>0</v>
          </cell>
          <cell r="P27">
            <v>0</v>
          </cell>
          <cell r="Q27">
            <v>0</v>
          </cell>
          <cell r="R27">
            <v>0</v>
          </cell>
        </row>
        <row r="32">
          <cell r="C32">
            <v>11800000</v>
          </cell>
          <cell r="L32">
            <v>1014576.02</v>
          </cell>
          <cell r="M32">
            <v>0</v>
          </cell>
          <cell r="N32">
            <v>0</v>
          </cell>
          <cell r="P32">
            <v>0</v>
          </cell>
          <cell r="Q32">
            <v>0</v>
          </cell>
          <cell r="R32">
            <v>0</v>
          </cell>
        </row>
        <row r="40">
          <cell r="C40">
            <v>43000000</v>
          </cell>
          <cell r="L40">
            <v>3969877.5</v>
          </cell>
          <cell r="M40">
            <v>0</v>
          </cell>
          <cell r="N40">
            <v>0</v>
          </cell>
          <cell r="P40">
            <v>0</v>
          </cell>
          <cell r="Q40">
            <v>0</v>
          </cell>
          <cell r="R40">
            <v>0</v>
          </cell>
        </row>
        <row r="44">
          <cell r="C44">
            <v>17000000</v>
          </cell>
          <cell r="L44">
            <v>1195511.3500000001</v>
          </cell>
          <cell r="M44">
            <v>0</v>
          </cell>
          <cell r="N44">
            <v>0</v>
          </cell>
          <cell r="P44">
            <v>0</v>
          </cell>
          <cell r="Q44">
            <v>0</v>
          </cell>
          <cell r="R44">
            <v>0</v>
          </cell>
        </row>
        <row r="47">
          <cell r="C47">
            <v>6450000</v>
          </cell>
          <cell r="L47">
            <v>840</v>
          </cell>
          <cell r="M47">
            <v>0</v>
          </cell>
          <cell r="N47">
            <v>0</v>
          </cell>
          <cell r="P47">
            <v>0</v>
          </cell>
          <cell r="Q47">
            <v>0</v>
          </cell>
          <cell r="R47">
            <v>0</v>
          </cell>
        </row>
        <row r="51">
          <cell r="C51">
            <v>4720000</v>
          </cell>
          <cell r="L51">
            <v>244000</v>
          </cell>
          <cell r="M51">
            <v>0</v>
          </cell>
          <cell r="N51">
            <v>0</v>
          </cell>
          <cell r="P51">
            <v>0</v>
          </cell>
          <cell r="Q51">
            <v>0</v>
          </cell>
          <cell r="R51">
            <v>0</v>
          </cell>
        </row>
        <row r="56">
          <cell r="C56">
            <v>3000000</v>
          </cell>
          <cell r="N56">
            <v>0</v>
          </cell>
          <cell r="P56">
            <v>0</v>
          </cell>
          <cell r="Q56">
            <v>0</v>
          </cell>
          <cell r="R56">
            <v>0</v>
          </cell>
        </row>
        <row r="58">
          <cell r="C58">
            <v>30495200</v>
          </cell>
          <cell r="L58">
            <v>1635994.96</v>
          </cell>
          <cell r="M58">
            <v>0</v>
          </cell>
          <cell r="N58">
            <v>0</v>
          </cell>
          <cell r="P58">
            <v>0</v>
          </cell>
          <cell r="Q58">
            <v>0</v>
          </cell>
          <cell r="R58">
            <v>0</v>
          </cell>
        </row>
        <row r="62">
          <cell r="C62">
            <v>40853449</v>
          </cell>
          <cell r="L62">
            <v>563438.77</v>
          </cell>
          <cell r="M62">
            <v>0</v>
          </cell>
          <cell r="N62">
            <v>0</v>
          </cell>
          <cell r="P62">
            <v>0</v>
          </cell>
          <cell r="Q62">
            <v>0</v>
          </cell>
          <cell r="R62">
            <v>0</v>
          </cell>
        </row>
        <row r="72">
          <cell r="C72">
            <v>256157502</v>
          </cell>
          <cell r="L72">
            <v>513447.79000000004</v>
          </cell>
          <cell r="M72">
            <v>0</v>
          </cell>
          <cell r="N72">
            <v>0</v>
          </cell>
          <cell r="P72">
            <v>0</v>
          </cell>
          <cell r="Q72">
            <v>0</v>
          </cell>
          <cell r="R72">
            <v>0</v>
          </cell>
        </row>
        <row r="85">
          <cell r="C85">
            <v>15500000</v>
          </cell>
          <cell r="L85">
            <v>219356</v>
          </cell>
          <cell r="M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</row>
        <row r="90">
          <cell r="C90">
            <v>3820000</v>
          </cell>
          <cell r="L90">
            <v>185049.38999999998</v>
          </cell>
          <cell r="M90">
            <v>0</v>
          </cell>
          <cell r="N90">
            <v>0</v>
          </cell>
          <cell r="P90">
            <v>0</v>
          </cell>
          <cell r="Q90">
            <v>0</v>
          </cell>
          <cell r="R90">
            <v>0</v>
          </cell>
        </row>
        <row r="95">
          <cell r="C95">
            <v>2010000</v>
          </cell>
          <cell r="L95">
            <v>408797</v>
          </cell>
          <cell r="M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</row>
        <row r="99">
          <cell r="C99">
            <v>3933200</v>
          </cell>
          <cell r="L99">
            <v>0</v>
          </cell>
          <cell r="M99">
            <v>0</v>
          </cell>
          <cell r="N99">
            <v>0</v>
          </cell>
          <cell r="P99">
            <v>0</v>
          </cell>
          <cell r="Q99">
            <v>0</v>
          </cell>
          <cell r="R99">
            <v>0</v>
          </cell>
        </row>
        <row r="104">
          <cell r="C104">
            <v>60000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</row>
        <row r="106">
          <cell r="C106">
            <v>1030000</v>
          </cell>
        </row>
        <row r="110">
          <cell r="C110">
            <v>965000</v>
          </cell>
          <cell r="L110">
            <v>3182.5</v>
          </cell>
          <cell r="M110">
            <v>0</v>
          </cell>
          <cell r="N110">
            <v>0</v>
          </cell>
          <cell r="P110">
            <v>0</v>
          </cell>
          <cell r="Q110">
            <v>0</v>
          </cell>
          <cell r="R110">
            <v>0</v>
          </cell>
        </row>
        <row r="119">
          <cell r="C119">
            <v>17952000</v>
          </cell>
          <cell r="L119">
            <v>214999.22</v>
          </cell>
          <cell r="M119">
            <v>0</v>
          </cell>
          <cell r="N119">
            <v>0</v>
          </cell>
          <cell r="P119">
            <v>0</v>
          </cell>
          <cell r="Q119">
            <v>0</v>
          </cell>
          <cell r="R119">
            <v>0</v>
          </cell>
        </row>
        <row r="128">
          <cell r="C128">
            <v>47571000</v>
          </cell>
          <cell r="L128">
            <v>406253.77</v>
          </cell>
          <cell r="M128">
            <v>0</v>
          </cell>
          <cell r="N128">
            <v>0</v>
          </cell>
          <cell r="P128">
            <v>0</v>
          </cell>
          <cell r="Q128">
            <v>0</v>
          </cell>
          <cell r="R128">
            <v>0</v>
          </cell>
        </row>
        <row r="142">
          <cell r="C142">
            <v>25000000</v>
          </cell>
          <cell r="L142">
            <v>727867.41</v>
          </cell>
          <cell r="M142">
            <v>0</v>
          </cell>
          <cell r="N142">
            <v>0</v>
          </cell>
          <cell r="P142">
            <v>0</v>
          </cell>
          <cell r="Q142">
            <v>0</v>
          </cell>
          <cell r="R142">
            <v>0</v>
          </cell>
        </row>
        <row r="147">
          <cell r="C147">
            <v>2500000</v>
          </cell>
          <cell r="L147">
            <v>0</v>
          </cell>
          <cell r="M147">
            <v>0</v>
          </cell>
          <cell r="N147">
            <v>0</v>
          </cell>
          <cell r="P147">
            <v>0</v>
          </cell>
          <cell r="Q147">
            <v>0</v>
          </cell>
          <cell r="R147">
            <v>0</v>
          </cell>
        </row>
        <row r="149">
          <cell r="C149">
            <v>30000000</v>
          </cell>
          <cell r="L149">
            <v>5000000</v>
          </cell>
          <cell r="M149">
            <v>0</v>
          </cell>
          <cell r="N149">
            <v>0</v>
          </cell>
          <cell r="P149">
            <v>0</v>
          </cell>
          <cell r="Q149">
            <v>0</v>
          </cell>
          <cell r="R149">
            <v>0</v>
          </cell>
        </row>
        <row r="150">
          <cell r="L150">
            <v>5000000</v>
          </cell>
        </row>
        <row r="152">
          <cell r="C152">
            <v>10862000</v>
          </cell>
          <cell r="L152">
            <v>82676.399999999994</v>
          </cell>
          <cell r="M152">
            <v>0</v>
          </cell>
          <cell r="N152">
            <v>0</v>
          </cell>
          <cell r="P152">
            <v>0</v>
          </cell>
          <cell r="Q152">
            <v>0</v>
          </cell>
          <cell r="R152">
            <v>0</v>
          </cell>
        </row>
        <row r="158">
          <cell r="C158">
            <v>1212645</v>
          </cell>
          <cell r="L158">
            <v>0</v>
          </cell>
          <cell r="M158">
            <v>0</v>
          </cell>
          <cell r="N158">
            <v>0</v>
          </cell>
          <cell r="P158">
            <v>0</v>
          </cell>
          <cell r="Q158">
            <v>0</v>
          </cell>
          <cell r="R158">
            <v>0</v>
          </cell>
        </row>
        <row r="161">
          <cell r="L161">
            <v>0</v>
          </cell>
          <cell r="M161">
            <v>0</v>
          </cell>
          <cell r="N161">
            <v>0</v>
          </cell>
          <cell r="P161">
            <v>0</v>
          </cell>
          <cell r="Q161">
            <v>0</v>
          </cell>
          <cell r="R161">
            <v>0</v>
          </cell>
        </row>
        <row r="162">
          <cell r="C162">
            <v>22650</v>
          </cell>
        </row>
        <row r="163">
          <cell r="C163">
            <v>1000000</v>
          </cell>
        </row>
        <row r="164">
          <cell r="L164">
            <v>656000</v>
          </cell>
        </row>
        <row r="165">
          <cell r="C165">
            <v>9388250</v>
          </cell>
          <cell r="L165">
            <v>0</v>
          </cell>
          <cell r="M165">
            <v>0</v>
          </cell>
          <cell r="N165">
            <v>0</v>
          </cell>
          <cell r="P165">
            <v>0</v>
          </cell>
          <cell r="Q165">
            <v>0</v>
          </cell>
          <cell r="R165">
            <v>0</v>
          </cell>
        </row>
        <row r="169">
          <cell r="C169">
            <v>8158200</v>
          </cell>
          <cell r="L169">
            <v>0</v>
          </cell>
          <cell r="M169">
            <v>0</v>
          </cell>
          <cell r="N169">
            <v>0</v>
          </cell>
          <cell r="P169">
            <v>0</v>
          </cell>
          <cell r="Q169">
            <v>0</v>
          </cell>
          <cell r="R169">
            <v>0</v>
          </cell>
        </row>
        <row r="177">
          <cell r="C177">
            <v>2077386</v>
          </cell>
          <cell r="L177">
            <v>0</v>
          </cell>
          <cell r="M177">
            <v>0</v>
          </cell>
          <cell r="N177">
            <v>0</v>
          </cell>
          <cell r="P177">
            <v>0</v>
          </cell>
          <cell r="Q177">
            <v>0</v>
          </cell>
          <cell r="R177">
            <v>0</v>
          </cell>
        </row>
        <row r="180">
          <cell r="C180">
            <v>2429000</v>
          </cell>
          <cell r="L180">
            <v>1465025</v>
          </cell>
          <cell r="M180">
            <v>0</v>
          </cell>
          <cell r="N180">
            <v>0</v>
          </cell>
          <cell r="P180">
            <v>0</v>
          </cell>
          <cell r="Q180">
            <v>0</v>
          </cell>
          <cell r="R180">
            <v>0</v>
          </cell>
        </row>
        <row r="182">
          <cell r="C182">
            <v>275569502</v>
          </cell>
          <cell r="L182">
            <v>0</v>
          </cell>
          <cell r="M182">
            <v>0</v>
          </cell>
          <cell r="N182">
            <v>0</v>
          </cell>
          <cell r="P182">
            <v>0</v>
          </cell>
          <cell r="Q182">
            <v>0</v>
          </cell>
          <cell r="R182">
            <v>0</v>
          </cell>
        </row>
        <row r="186">
          <cell r="C186">
            <v>15000000</v>
          </cell>
          <cell r="L186">
            <v>0</v>
          </cell>
          <cell r="M186">
            <v>0</v>
          </cell>
          <cell r="N186">
            <v>0</v>
          </cell>
          <cell r="P186">
            <v>0</v>
          </cell>
          <cell r="Q186">
            <v>0</v>
          </cell>
          <cell r="R186">
            <v>0</v>
          </cell>
        </row>
        <row r="188">
          <cell r="C188">
            <v>251432867</v>
          </cell>
          <cell r="L188">
            <v>34316088</v>
          </cell>
          <cell r="M188">
            <v>0</v>
          </cell>
          <cell r="N188">
            <v>0</v>
          </cell>
          <cell r="P188">
            <v>0</v>
          </cell>
          <cell r="Q188">
            <v>0</v>
          </cell>
          <cell r="R188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T89"/>
  <sheetViews>
    <sheetView showGridLines="0" tabSelected="1" topLeftCell="A28" zoomScale="80" zoomScaleNormal="80" zoomScaleSheetLayoutView="85" workbookViewId="0">
      <selection activeCell="E68" sqref="E68"/>
    </sheetView>
  </sheetViews>
  <sheetFormatPr baseColWidth="10" defaultColWidth="9.140625" defaultRowHeight="14.25" x14ac:dyDescent="0.25"/>
  <cols>
    <col min="1" max="1" width="93.85546875" style="1" customWidth="1"/>
    <col min="2" max="2" width="8.42578125" style="1" customWidth="1"/>
    <col min="3" max="3" width="12.5703125" style="1" customWidth="1"/>
    <col min="4" max="4" width="19.5703125" style="1" bestFit="1" customWidth="1"/>
    <col min="5" max="5" width="21.42578125" style="1" bestFit="1" customWidth="1"/>
    <col min="6" max="6" width="20.42578125" style="1" customWidth="1"/>
    <col min="7" max="7" width="21.42578125" style="1" customWidth="1"/>
    <col min="8" max="8" width="20.7109375" style="1" bestFit="1" customWidth="1"/>
    <col min="9" max="9" width="22.28515625" style="1" customWidth="1"/>
    <col min="10" max="10" width="20.7109375" style="1" customWidth="1"/>
    <col min="11" max="11" width="22.7109375" style="1" customWidth="1"/>
    <col min="12" max="12" width="20.7109375" style="1" bestFit="1" customWidth="1"/>
    <col min="13" max="13" width="9.5703125" style="1" hidden="1" customWidth="1"/>
    <col min="14" max="14" width="14.140625" style="1" hidden="1" customWidth="1"/>
    <col min="15" max="15" width="10.7109375" style="1" hidden="1" customWidth="1"/>
    <col min="16" max="16" width="13.140625" style="1" hidden="1" customWidth="1"/>
    <col min="17" max="17" width="12.140625" style="1" hidden="1" customWidth="1"/>
    <col min="18" max="18" width="18.140625" style="1" bestFit="1" customWidth="1"/>
    <col min="19" max="19" width="15" style="1" bestFit="1" customWidth="1"/>
    <col min="20" max="20" width="18.7109375" style="1" customWidth="1"/>
    <col min="21" max="27" width="6" style="1" bestFit="1" customWidth="1"/>
    <col min="28" max="29" width="7" style="1" bestFit="1" customWidth="1"/>
    <col min="30" max="16384" width="9.140625" style="1"/>
  </cols>
  <sheetData>
    <row r="1" spans="1:18" ht="15" thickBot="1" x14ac:dyDescent="0.3"/>
    <row r="2" spans="1:18" s="5" customFormat="1" ht="32.25" thickBot="1" x14ac:dyDescent="0.3">
      <c r="A2" s="2" t="s">
        <v>0</v>
      </c>
      <c r="B2" s="2"/>
      <c r="C2" s="2"/>
      <c r="D2" s="2" t="s">
        <v>1</v>
      </c>
      <c r="E2" s="3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10</v>
      </c>
      <c r="N2" s="4" t="s">
        <v>11</v>
      </c>
      <c r="O2" s="4" t="s">
        <v>12</v>
      </c>
      <c r="P2" s="4" t="s">
        <v>13</v>
      </c>
      <c r="Q2" s="4" t="s">
        <v>14</v>
      </c>
    </row>
    <row r="3" spans="1:18" ht="15" x14ac:dyDescent="0.25">
      <c r="A3" s="6" t="s">
        <v>15</v>
      </c>
      <c r="B3" s="6"/>
      <c r="C3" s="6"/>
      <c r="D3" s="6">
        <f>+D4+D10+D21+D31+D39+D47+D57</f>
        <v>1989259851</v>
      </c>
      <c r="E3" s="6">
        <f>SUM(F3:Q3)</f>
        <v>884855464.17000008</v>
      </c>
      <c r="F3" s="6">
        <v>112266796.13999999</v>
      </c>
      <c r="G3" s="6">
        <v>184163090.5</v>
      </c>
      <c r="H3" s="6">
        <v>180059242.31999999</v>
      </c>
      <c r="I3" s="6">
        <v>111880921.64</v>
      </c>
      <c r="J3" s="6">
        <v>83631242.340000004</v>
      </c>
      <c r="K3" s="6">
        <v>108379892.65000001</v>
      </c>
      <c r="L3" s="6">
        <f t="shared" ref="L3:Q3" si="0">+L4+L10+L21+L31+L39+L47+L57</f>
        <v>104474278.58000001</v>
      </c>
      <c r="M3" s="6">
        <f t="shared" si="0"/>
        <v>0</v>
      </c>
      <c r="N3" s="6">
        <f t="shared" si="0"/>
        <v>0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8" ht="15" x14ac:dyDescent="0.25">
      <c r="A4" s="7" t="s">
        <v>16</v>
      </c>
      <c r="B4" s="7"/>
      <c r="C4" s="7"/>
      <c r="D4" s="8">
        <f>SUM(D5:D9)</f>
        <v>848290000</v>
      </c>
      <c r="E4" s="9">
        <f>SUM(F4:Q4)</f>
        <v>419588887.59000003</v>
      </c>
      <c r="F4" s="10">
        <v>83656155.049999997</v>
      </c>
      <c r="G4" s="10">
        <v>48408986.93</v>
      </c>
      <c r="H4" s="10">
        <v>50836774.760000005</v>
      </c>
      <c r="I4" s="10">
        <v>76316037.069999993</v>
      </c>
      <c r="J4" s="10">
        <v>51100889.380000003</v>
      </c>
      <c r="K4" s="10">
        <v>57618746.900000006</v>
      </c>
      <c r="L4" s="10">
        <f t="shared" ref="L4:Q4" si="1">SUM(L5:L9)</f>
        <v>51651297.5</v>
      </c>
      <c r="M4" s="10">
        <f t="shared" si="1"/>
        <v>0</v>
      </c>
      <c r="N4" s="10">
        <f t="shared" si="1"/>
        <v>0</v>
      </c>
      <c r="O4" s="10">
        <f t="shared" si="1"/>
        <v>0</v>
      </c>
      <c r="P4" s="10">
        <f t="shared" si="1"/>
        <v>0</v>
      </c>
      <c r="Q4" s="10">
        <f t="shared" si="1"/>
        <v>0</v>
      </c>
    </row>
    <row r="5" spans="1:18" x14ac:dyDescent="0.25">
      <c r="A5" s="11" t="s">
        <v>17</v>
      </c>
      <c r="B5" s="11"/>
      <c r="C5" s="11"/>
      <c r="D5" s="12">
        <f>+'[1]Detalle Ejecucion Presupuesto '!C4</f>
        <v>545200000</v>
      </c>
      <c r="E5" s="13">
        <f>SUM(F5:Q5)</f>
        <v>263910902.34</v>
      </c>
      <c r="F5" s="12">
        <v>37382994.609999999</v>
      </c>
      <c r="G5" s="12">
        <v>36844250</v>
      </c>
      <c r="H5" s="12">
        <v>38126188.460000001</v>
      </c>
      <c r="I5" s="12">
        <v>37246610</v>
      </c>
      <c r="J5" s="12">
        <v>37735860</v>
      </c>
      <c r="K5" s="12">
        <v>38454442.520000003</v>
      </c>
      <c r="L5" s="12">
        <f>+'[1]Detalle Ejecucion Presupuesto '!L4</f>
        <v>38120556.75</v>
      </c>
      <c r="M5" s="12">
        <f>+'[1]Detalle Ejecucion Presupuesto '!M4</f>
        <v>0</v>
      </c>
      <c r="N5" s="12">
        <f>+'[1]Detalle Ejecucion Presupuesto '!N4</f>
        <v>0</v>
      </c>
      <c r="O5" s="12">
        <f>+'[1]Detalle Ejecucion Presupuesto '!P4</f>
        <v>0</v>
      </c>
      <c r="P5" s="12">
        <f>+'[1]Detalle Ejecucion Presupuesto '!Q4</f>
        <v>0</v>
      </c>
      <c r="Q5" s="12">
        <f>+'[1]Detalle Ejecucion Presupuesto '!R4</f>
        <v>0</v>
      </c>
    </row>
    <row r="6" spans="1:18" x14ac:dyDescent="0.25">
      <c r="A6" s="11" t="s">
        <v>18</v>
      </c>
      <c r="B6" s="11"/>
      <c r="C6" s="11"/>
      <c r="D6" s="12">
        <f>+'[1]Detalle Ejecucion Presupuesto '!C12</f>
        <v>214540000</v>
      </c>
      <c r="E6" s="1">
        <f>SUM(F6:Q6)</f>
        <v>110322875</v>
      </c>
      <c r="F6" s="12">
        <v>40731950</v>
      </c>
      <c r="G6" s="12">
        <v>5992700</v>
      </c>
      <c r="H6" s="12">
        <v>5540700</v>
      </c>
      <c r="I6" s="12">
        <v>33130100</v>
      </c>
      <c r="J6" s="12">
        <v>6540350</v>
      </c>
      <c r="K6" s="12">
        <v>12312625</v>
      </c>
      <c r="L6" s="12">
        <f>+'[1]Detalle Ejecucion Presupuesto '!L12</f>
        <v>6074450</v>
      </c>
      <c r="M6" s="12">
        <f>+'[1]Detalle Ejecucion Presupuesto '!M12</f>
        <v>0</v>
      </c>
      <c r="N6" s="12">
        <f>+'[1]Detalle Ejecucion Presupuesto '!N12</f>
        <v>0</v>
      </c>
      <c r="O6" s="12">
        <f>+'[1]Detalle Ejecucion Presupuesto '!P12</f>
        <v>0</v>
      </c>
      <c r="P6" s="12">
        <f>+'[1]Detalle Ejecucion Presupuesto '!Q12</f>
        <v>0</v>
      </c>
      <c r="Q6" s="12">
        <f>+'[1]Detalle Ejecucion Presupuesto '!R12</f>
        <v>0</v>
      </c>
    </row>
    <row r="7" spans="1:18" x14ac:dyDescent="0.25">
      <c r="A7" s="11" t="s">
        <v>19</v>
      </c>
      <c r="B7" s="11"/>
      <c r="C7" s="11"/>
      <c r="D7" s="12">
        <f>+'[1]Detalle Ejecucion Presupuesto '!C19</f>
        <v>10050000</v>
      </c>
      <c r="E7" s="1">
        <f t="shared" ref="E7:E45" si="2">SUM(F7:Q7)</f>
        <v>6065000</v>
      </c>
      <c r="F7" s="12">
        <v>0</v>
      </c>
      <c r="G7" s="12">
        <v>0</v>
      </c>
      <c r="H7" s="12">
        <v>1530000</v>
      </c>
      <c r="I7" s="12">
        <v>300000</v>
      </c>
      <c r="J7" s="12">
        <v>1195000</v>
      </c>
      <c r="K7" s="12">
        <v>1220000</v>
      </c>
      <c r="L7" s="12">
        <f>+'[1]Detalle Ejecucion Presupuesto '!L19</f>
        <v>1820000</v>
      </c>
      <c r="M7" s="12">
        <f>+'[1]Detalle Ejecucion Presupuesto '!M19</f>
        <v>0</v>
      </c>
      <c r="N7" s="12">
        <f>+'[1]Detalle Ejecucion Presupuesto '!N19</f>
        <v>0</v>
      </c>
      <c r="O7" s="12">
        <f>+'[1]Detalle Ejecucion Presupuesto '!P19</f>
        <v>0</v>
      </c>
      <c r="P7" s="12">
        <f>+'[1]Detalle Ejecucion Presupuesto '!Q19</f>
        <v>0</v>
      </c>
      <c r="Q7" s="12">
        <f>+'[1]Detalle Ejecucion Presupuesto '!R19</f>
        <v>0</v>
      </c>
    </row>
    <row r="8" spans="1:18" x14ac:dyDescent="0.25">
      <c r="A8" s="11" t="s">
        <v>20</v>
      </c>
      <c r="B8" s="11"/>
      <c r="C8" s="11"/>
      <c r="D8" s="12">
        <f>+'[1]Detalle Ejecucion Presupuesto '!C22</f>
        <v>0</v>
      </c>
      <c r="E8" s="1">
        <f t="shared" si="2"/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f>+'[1]Detalle Ejecucion Presupuesto '!L22</f>
        <v>0</v>
      </c>
      <c r="M8" s="12">
        <f>+'[1]Detalle Ejecucion Presupuesto '!M22</f>
        <v>0</v>
      </c>
      <c r="N8" s="12">
        <f>+'[1]Detalle Ejecucion Presupuesto '!N22</f>
        <v>0</v>
      </c>
      <c r="O8" s="12">
        <f>+'[1]Detalle Ejecucion Presupuesto '!P22</f>
        <v>0</v>
      </c>
      <c r="P8" s="12">
        <f>+'[1]Detalle Ejecucion Presupuesto '!Q22</f>
        <v>0</v>
      </c>
      <c r="Q8" s="12">
        <f>+'[1]Detalle Ejecucion Presupuesto '!R22</f>
        <v>0</v>
      </c>
    </row>
    <row r="9" spans="1:18" x14ac:dyDescent="0.25">
      <c r="A9" s="11" t="s">
        <v>21</v>
      </c>
      <c r="B9" s="11"/>
      <c r="C9" s="11"/>
      <c r="D9" s="12">
        <f>+'[1]Detalle Ejecucion Presupuesto '!C27</f>
        <v>78500000</v>
      </c>
      <c r="E9" s="1">
        <f t="shared" si="2"/>
        <v>39290110.25</v>
      </c>
      <c r="F9" s="12">
        <v>5541210.4400000004</v>
      </c>
      <c r="G9" s="12">
        <v>5572036.9299999997</v>
      </c>
      <c r="H9" s="12">
        <v>5639886.3000000007</v>
      </c>
      <c r="I9" s="12">
        <v>5639327.0700000003</v>
      </c>
      <c r="J9" s="12">
        <v>5629679.3799999999</v>
      </c>
      <c r="K9" s="12">
        <v>5631679.3799999999</v>
      </c>
      <c r="L9" s="12">
        <f>+'[1]Detalle Ejecucion Presupuesto '!L27</f>
        <v>5636290.75</v>
      </c>
      <c r="M9" s="12">
        <f>+'[1]Detalle Ejecucion Presupuesto '!M27</f>
        <v>0</v>
      </c>
      <c r="N9" s="12">
        <f>+'[1]Detalle Ejecucion Presupuesto '!N27</f>
        <v>0</v>
      </c>
      <c r="O9" s="12">
        <f>+'[1]Detalle Ejecucion Presupuesto '!P27</f>
        <v>0</v>
      </c>
      <c r="P9" s="12">
        <f>+'[1]Detalle Ejecucion Presupuesto '!Q27</f>
        <v>0</v>
      </c>
      <c r="Q9" s="12">
        <f>+'[1]Detalle Ejecucion Presupuesto '!R27</f>
        <v>0</v>
      </c>
    </row>
    <row r="10" spans="1:18" ht="15" x14ac:dyDescent="0.25">
      <c r="A10" s="7" t="s">
        <v>22</v>
      </c>
      <c r="B10" s="7"/>
      <c r="C10" s="7"/>
      <c r="D10" s="8">
        <f>SUM(D11:D20)</f>
        <v>428976151</v>
      </c>
      <c r="E10" s="9">
        <f>SUM(F10:Q10)</f>
        <v>83931239.11999999</v>
      </c>
      <c r="F10" s="10">
        <v>7262745.0600000005</v>
      </c>
      <c r="G10" s="10">
        <v>16310558.029999997</v>
      </c>
      <c r="H10" s="10">
        <v>15406993.6</v>
      </c>
      <c r="I10" s="10">
        <v>8324699.6499999994</v>
      </c>
      <c r="J10" s="10">
        <v>9892254.1699999999</v>
      </c>
      <c r="K10" s="10">
        <v>17376946.219999999</v>
      </c>
      <c r="L10" s="10">
        <f t="shared" ref="L10:Q10" si="3">SUM(L11:L20)</f>
        <v>9357042.3900000006</v>
      </c>
      <c r="M10" s="10">
        <f t="shared" si="3"/>
        <v>0</v>
      </c>
      <c r="N10" s="10">
        <f t="shared" si="3"/>
        <v>0</v>
      </c>
      <c r="O10" s="10">
        <f t="shared" si="3"/>
        <v>0</v>
      </c>
      <c r="P10" s="10">
        <f t="shared" si="3"/>
        <v>0</v>
      </c>
      <c r="Q10" s="10">
        <f t="shared" si="3"/>
        <v>0</v>
      </c>
      <c r="R10" s="10"/>
    </row>
    <row r="11" spans="1:18" x14ac:dyDescent="0.25">
      <c r="A11" s="11" t="s">
        <v>23</v>
      </c>
      <c r="B11" s="11"/>
      <c r="C11" s="11"/>
      <c r="D11" s="12">
        <f>+'[1]Detalle Ejecucion Presupuesto '!C32</f>
        <v>11800000</v>
      </c>
      <c r="E11" s="1">
        <f t="shared" si="2"/>
        <v>10905675.959999999</v>
      </c>
      <c r="F11" s="12">
        <v>1251542.49</v>
      </c>
      <c r="G11" s="12">
        <v>1007830.06</v>
      </c>
      <c r="H11" s="12">
        <v>2632819.15</v>
      </c>
      <c r="I11" s="12">
        <v>1155060.02</v>
      </c>
      <c r="J11" s="12">
        <v>1052842.58</v>
      </c>
      <c r="K11" s="12">
        <v>2791005.64</v>
      </c>
      <c r="L11" s="12">
        <f>+'[1]Detalle Ejecucion Presupuesto '!L32</f>
        <v>1014576.02</v>
      </c>
      <c r="M11" s="12">
        <f>+'[1]Detalle Ejecucion Presupuesto '!M32</f>
        <v>0</v>
      </c>
      <c r="N11" s="12">
        <f>+'[1]Detalle Ejecucion Presupuesto '!N32</f>
        <v>0</v>
      </c>
      <c r="O11" s="12">
        <f>+'[1]Detalle Ejecucion Presupuesto '!P32</f>
        <v>0</v>
      </c>
      <c r="P11" s="12">
        <f>+'[1]Detalle Ejecucion Presupuesto '!Q32</f>
        <v>0</v>
      </c>
      <c r="Q11" s="12">
        <f>+'[1]Detalle Ejecucion Presupuesto '!R32</f>
        <v>0</v>
      </c>
    </row>
    <row r="12" spans="1:18" x14ac:dyDescent="0.25">
      <c r="A12" s="11" t="s">
        <v>24</v>
      </c>
      <c r="B12" s="11"/>
      <c r="C12" s="11"/>
      <c r="D12" s="12">
        <f>+'[1]Detalle Ejecucion Presupuesto '!C40</f>
        <v>43000000</v>
      </c>
      <c r="E12" s="1">
        <f t="shared" si="2"/>
        <v>19857138.390000001</v>
      </c>
      <c r="F12" s="12">
        <v>1491581</v>
      </c>
      <c r="G12" s="12">
        <v>578274</v>
      </c>
      <c r="H12" s="12">
        <v>2034674</v>
      </c>
      <c r="I12" s="12">
        <v>763477.63</v>
      </c>
      <c r="J12" s="12">
        <v>2725800</v>
      </c>
      <c r="K12" s="12">
        <v>8293454.2599999998</v>
      </c>
      <c r="L12" s="12">
        <f>+'[1]Detalle Ejecucion Presupuesto '!L40</f>
        <v>3969877.5</v>
      </c>
      <c r="M12" s="12">
        <f>+'[1]Detalle Ejecucion Presupuesto '!M40</f>
        <v>0</v>
      </c>
      <c r="N12" s="12">
        <f>+'[1]Detalle Ejecucion Presupuesto '!N40</f>
        <v>0</v>
      </c>
      <c r="O12" s="12">
        <f>+'[1]Detalle Ejecucion Presupuesto '!P40</f>
        <v>0</v>
      </c>
      <c r="P12" s="12">
        <f>+'[1]Detalle Ejecucion Presupuesto '!Q40</f>
        <v>0</v>
      </c>
      <c r="Q12" s="12">
        <f>+'[1]Detalle Ejecucion Presupuesto '!R40</f>
        <v>0</v>
      </c>
    </row>
    <row r="13" spans="1:18" ht="21.75" customHeight="1" x14ac:dyDescent="0.25">
      <c r="A13" s="11" t="s">
        <v>25</v>
      </c>
      <c r="B13" s="11"/>
      <c r="C13" s="11"/>
      <c r="D13" s="12">
        <f>+'[1]Detalle Ejecucion Presupuesto '!C44</f>
        <v>17000000</v>
      </c>
      <c r="E13" s="13">
        <f t="shared" si="2"/>
        <v>5726097.3399999999</v>
      </c>
      <c r="F13" s="12">
        <v>212591</v>
      </c>
      <c r="G13" s="12">
        <v>152295.1</v>
      </c>
      <c r="H13" s="12">
        <v>598262</v>
      </c>
      <c r="I13" s="12">
        <v>2098519.39</v>
      </c>
      <c r="J13" s="12">
        <v>1425432.5</v>
      </c>
      <c r="K13" s="12">
        <v>43486</v>
      </c>
      <c r="L13" s="12">
        <f>+'[1]Detalle Ejecucion Presupuesto '!L44</f>
        <v>1195511.3500000001</v>
      </c>
      <c r="M13" s="12">
        <f>+'[1]Detalle Ejecucion Presupuesto '!M44</f>
        <v>0</v>
      </c>
      <c r="N13" s="12">
        <f>+'[1]Detalle Ejecucion Presupuesto '!N44</f>
        <v>0</v>
      </c>
      <c r="O13" s="12">
        <f>+'[1]Detalle Ejecucion Presupuesto '!P44</f>
        <v>0</v>
      </c>
      <c r="P13" s="12">
        <f>+'[1]Detalle Ejecucion Presupuesto '!Q44</f>
        <v>0</v>
      </c>
      <c r="Q13" s="12">
        <f>+'[1]Detalle Ejecucion Presupuesto '!R44</f>
        <v>0</v>
      </c>
    </row>
    <row r="14" spans="1:18" ht="27" customHeight="1" x14ac:dyDescent="0.25">
      <c r="A14" s="11" t="s">
        <v>26</v>
      </c>
      <c r="B14" s="11"/>
      <c r="C14" s="11"/>
      <c r="D14" s="12">
        <f>+'[1]Detalle Ejecucion Presupuesto '!C47</f>
        <v>6450000</v>
      </c>
      <c r="E14" s="1">
        <f t="shared" si="2"/>
        <v>1037995.73</v>
      </c>
      <c r="F14" s="12">
        <v>63109.81</v>
      </c>
      <c r="G14" s="12">
        <v>6970</v>
      </c>
      <c r="H14" s="12">
        <v>377161.18</v>
      </c>
      <c r="I14" s="12">
        <v>301686.73</v>
      </c>
      <c r="J14" s="12">
        <v>0</v>
      </c>
      <c r="K14" s="12">
        <v>288228.01</v>
      </c>
      <c r="L14" s="12">
        <f>+'[1]Detalle Ejecucion Presupuesto '!L47</f>
        <v>840</v>
      </c>
      <c r="M14" s="12">
        <f>+'[1]Detalle Ejecucion Presupuesto '!M47</f>
        <v>0</v>
      </c>
      <c r="N14" s="12">
        <f>+'[1]Detalle Ejecucion Presupuesto '!N47</f>
        <v>0</v>
      </c>
      <c r="O14" s="12">
        <f>+'[1]Detalle Ejecucion Presupuesto '!P47</f>
        <v>0</v>
      </c>
      <c r="P14" s="12">
        <f>+'[1]Detalle Ejecucion Presupuesto '!Q47</f>
        <v>0</v>
      </c>
      <c r="Q14" s="12">
        <f>+'[1]Detalle Ejecucion Presupuesto '!R47</f>
        <v>0</v>
      </c>
    </row>
    <row r="15" spans="1:18" x14ac:dyDescent="0.25">
      <c r="A15" s="11" t="s">
        <v>27</v>
      </c>
      <c r="B15" s="11"/>
      <c r="C15" s="11"/>
      <c r="D15" s="12">
        <f>+'[1]Detalle Ejecucion Presupuesto '!C51</f>
        <v>4720000</v>
      </c>
      <c r="E15" s="1">
        <f t="shared" si="2"/>
        <v>1088698.3</v>
      </c>
      <c r="F15" s="12">
        <v>221319.66</v>
      </c>
      <c r="G15" s="12">
        <v>17799.12</v>
      </c>
      <c r="H15" s="12">
        <v>291063.52</v>
      </c>
      <c r="I15" s="12">
        <v>63408</v>
      </c>
      <c r="J15" s="12">
        <v>18408</v>
      </c>
      <c r="K15" s="12">
        <v>232700</v>
      </c>
      <c r="L15" s="12">
        <f>+'[1]Detalle Ejecucion Presupuesto '!L51</f>
        <v>244000</v>
      </c>
      <c r="M15" s="12">
        <f>+'[1]Detalle Ejecucion Presupuesto '!M51</f>
        <v>0</v>
      </c>
      <c r="N15" s="12">
        <f>+'[1]Detalle Ejecucion Presupuesto '!N51</f>
        <v>0</v>
      </c>
      <c r="O15" s="12">
        <f>+'[1]Detalle Ejecucion Presupuesto '!P51</f>
        <v>0</v>
      </c>
      <c r="P15" s="12">
        <f>+'[1]Detalle Ejecucion Presupuesto '!Q51</f>
        <v>0</v>
      </c>
      <c r="Q15" s="12">
        <f>+'[1]Detalle Ejecucion Presupuesto '!R51</f>
        <v>0</v>
      </c>
    </row>
    <row r="16" spans="1:18" ht="18.75" customHeight="1" x14ac:dyDescent="0.25">
      <c r="A16" s="11" t="s">
        <v>28</v>
      </c>
      <c r="B16" s="11"/>
      <c r="C16" s="11"/>
      <c r="D16" s="12">
        <f>+'[1]Detalle Ejecucion Presupuesto '!C58</f>
        <v>30495200</v>
      </c>
      <c r="E16" s="1">
        <f t="shared" si="2"/>
        <v>12963161.16</v>
      </c>
      <c r="F16" s="12">
        <v>1391520.13</v>
      </c>
      <c r="G16" s="12">
        <v>1577683.9</v>
      </c>
      <c r="H16" s="12">
        <v>1266512.0999999999</v>
      </c>
      <c r="I16" s="12">
        <v>1300218.6599999999</v>
      </c>
      <c r="J16" s="12">
        <v>2028366.11</v>
      </c>
      <c r="K16" s="12">
        <v>3762865.3000000003</v>
      </c>
      <c r="L16" s="12">
        <f>+'[1]Detalle Ejecucion Presupuesto '!L58</f>
        <v>1635994.96</v>
      </c>
      <c r="M16" s="12">
        <f>+'[1]Detalle Ejecucion Presupuesto '!M58</f>
        <v>0</v>
      </c>
      <c r="N16" s="12">
        <f>+'[1]Detalle Ejecucion Presupuesto '!N58</f>
        <v>0</v>
      </c>
      <c r="O16" s="12">
        <f>+'[1]Detalle Ejecucion Presupuesto '!P58</f>
        <v>0</v>
      </c>
      <c r="P16" s="12">
        <f>+'[1]Detalle Ejecucion Presupuesto '!Q58</f>
        <v>0</v>
      </c>
      <c r="Q16" s="12">
        <f>+'[1]Detalle Ejecucion Presupuesto '!R58</f>
        <v>0</v>
      </c>
    </row>
    <row r="17" spans="1:20" ht="18.75" customHeight="1" x14ac:dyDescent="0.25">
      <c r="A17" s="11" t="s">
        <v>29</v>
      </c>
      <c r="B17" s="11"/>
      <c r="C17" s="11"/>
      <c r="D17" s="12">
        <f>+'[1]Detalle Ejecucion Presupuesto '!C56</f>
        <v>3000000</v>
      </c>
      <c r="E17" s="1">
        <f>SUM(F17:Q17)</f>
        <v>3173623.67</v>
      </c>
      <c r="F17" s="12">
        <v>0</v>
      </c>
      <c r="G17" s="12">
        <v>0</v>
      </c>
      <c r="H17" s="12">
        <v>2963179.59</v>
      </c>
      <c r="I17" s="12">
        <v>0</v>
      </c>
      <c r="J17" s="12">
        <v>0</v>
      </c>
      <c r="K17" s="12">
        <v>210444.08</v>
      </c>
      <c r="L17" s="12">
        <f>+'[1]Detalle Ejecucion Presupuesto '!L56</f>
        <v>0</v>
      </c>
      <c r="M17" s="12">
        <f>+'[1]Detalle Ejecucion Presupuesto '!M56</f>
        <v>0</v>
      </c>
      <c r="N17" s="12">
        <f>+'[1]Detalle Ejecucion Presupuesto '!N56</f>
        <v>0</v>
      </c>
      <c r="O17" s="12">
        <f>+'[1]Detalle Ejecucion Presupuesto '!P56</f>
        <v>0</v>
      </c>
      <c r="P17" s="12">
        <f>+'[1]Detalle Ejecucion Presupuesto '!Q56</f>
        <v>0</v>
      </c>
      <c r="Q17" s="12">
        <f>+'[1]Detalle Ejecucion Presupuesto '!R56</f>
        <v>0</v>
      </c>
    </row>
    <row r="18" spans="1:20" ht="44.25" customHeight="1" x14ac:dyDescent="0.25">
      <c r="A18" s="11" t="s">
        <v>30</v>
      </c>
      <c r="B18" s="11"/>
      <c r="C18" s="11"/>
      <c r="D18" s="12">
        <f>+'[1]Detalle Ejecucion Presupuesto '!C62</f>
        <v>40853449</v>
      </c>
      <c r="E18" s="1">
        <f t="shared" si="2"/>
        <v>5704961.4000000004</v>
      </c>
      <c r="F18" s="12">
        <v>1715129.7</v>
      </c>
      <c r="G18" s="12">
        <v>189938</v>
      </c>
      <c r="H18" s="12">
        <v>1690926.72</v>
      </c>
      <c r="I18" s="12">
        <v>221280.66999999998</v>
      </c>
      <c r="J18" s="12">
        <v>787417.53</v>
      </c>
      <c r="K18" s="12">
        <v>536830.01</v>
      </c>
      <c r="L18" s="12">
        <f>+'[1]Detalle Ejecucion Presupuesto '!L62</f>
        <v>563438.77</v>
      </c>
      <c r="M18" s="12">
        <f>+'[1]Detalle Ejecucion Presupuesto '!M62</f>
        <v>0</v>
      </c>
      <c r="N18" s="12">
        <f>+'[1]Detalle Ejecucion Presupuesto '!N62</f>
        <v>0</v>
      </c>
      <c r="O18" s="12">
        <f>+'[1]Detalle Ejecucion Presupuesto '!P62</f>
        <v>0</v>
      </c>
      <c r="P18" s="12">
        <f>+'[1]Detalle Ejecucion Presupuesto '!Q62</f>
        <v>0</v>
      </c>
      <c r="Q18" s="12">
        <f>+'[1]Detalle Ejecucion Presupuesto '!R62</f>
        <v>0</v>
      </c>
    </row>
    <row r="19" spans="1:20" ht="67.5" customHeight="1" x14ac:dyDescent="0.25">
      <c r="A19" s="11" t="s">
        <v>31</v>
      </c>
      <c r="B19" s="11"/>
      <c r="C19" s="11"/>
      <c r="D19" s="12">
        <f>+'[1]Detalle Ejecucion Presupuesto '!C72</f>
        <v>256157502</v>
      </c>
      <c r="E19" s="1">
        <f t="shared" si="2"/>
        <v>21716869.77</v>
      </c>
      <c r="F19" s="12">
        <v>646368.19999999995</v>
      </c>
      <c r="G19" s="12">
        <v>12766196.149999999</v>
      </c>
      <c r="H19" s="12">
        <v>3283315.1599999997</v>
      </c>
      <c r="I19" s="12">
        <v>2350248.5499999998</v>
      </c>
      <c r="J19" s="12">
        <v>1383821</v>
      </c>
      <c r="K19" s="12">
        <v>773472.92</v>
      </c>
      <c r="L19" s="12">
        <f>+'[1]Detalle Ejecucion Presupuesto '!L72</f>
        <v>513447.79000000004</v>
      </c>
      <c r="M19" s="12">
        <f>+'[1]Detalle Ejecucion Presupuesto '!M72</f>
        <v>0</v>
      </c>
      <c r="N19" s="12">
        <f>+'[1]Detalle Ejecucion Presupuesto '!N72</f>
        <v>0</v>
      </c>
      <c r="O19" s="12">
        <f>+'[1]Detalle Ejecucion Presupuesto '!P72</f>
        <v>0</v>
      </c>
      <c r="P19" s="12">
        <f>+'[1]Detalle Ejecucion Presupuesto '!Q72</f>
        <v>0</v>
      </c>
      <c r="Q19" s="12">
        <f>+'[1]Detalle Ejecucion Presupuesto '!R72</f>
        <v>0</v>
      </c>
    </row>
    <row r="20" spans="1:20" x14ac:dyDescent="0.25">
      <c r="A20" s="11" t="s">
        <v>32</v>
      </c>
      <c r="B20" s="11"/>
      <c r="C20" s="11"/>
      <c r="D20" s="12">
        <f>+'[1]Detalle Ejecucion Presupuesto '!C85</f>
        <v>15500000</v>
      </c>
      <c r="E20" s="13">
        <f t="shared" si="2"/>
        <v>1757017.4</v>
      </c>
      <c r="F20" s="14">
        <v>269583.07</v>
      </c>
      <c r="G20" s="14">
        <v>13571.7</v>
      </c>
      <c r="H20" s="14">
        <v>269080.18</v>
      </c>
      <c r="I20" s="14">
        <v>70800</v>
      </c>
      <c r="J20" s="14">
        <v>470166.45</v>
      </c>
      <c r="K20" s="14">
        <v>444460</v>
      </c>
      <c r="L20" s="14">
        <f>+'[1]Detalle Ejecucion Presupuesto '!L85</f>
        <v>219356</v>
      </c>
      <c r="M20" s="14">
        <f>+'[1]Detalle Ejecucion Presupuesto '!M85</f>
        <v>0</v>
      </c>
      <c r="N20" s="14">
        <f>+'[1]Detalle Ejecucion Presupuesto '!N85</f>
        <v>0</v>
      </c>
      <c r="O20" s="14">
        <f>+'[1]Detalle Ejecucion Presupuesto '!P85</f>
        <v>0</v>
      </c>
      <c r="P20" s="14">
        <f>+'[1]Detalle Ejecucion Presupuesto '!Q85</f>
        <v>0</v>
      </c>
      <c r="Q20" s="14">
        <f>+'[1]Detalle Ejecucion Presupuesto '!R85</f>
        <v>0</v>
      </c>
    </row>
    <row r="21" spans="1:20" ht="15" x14ac:dyDescent="0.25">
      <c r="A21" s="7" t="s">
        <v>33</v>
      </c>
      <c r="B21" s="7"/>
      <c r="C21" s="7"/>
      <c r="D21" s="8">
        <f>SUM(D22:D30)</f>
        <v>77341200</v>
      </c>
      <c r="E21" s="9">
        <f>SUM(F21:Q21)</f>
        <v>24099217.669999998</v>
      </c>
      <c r="F21" s="10">
        <v>1013416.0499999999</v>
      </c>
      <c r="G21" s="10">
        <v>1505727.0299999998</v>
      </c>
      <c r="H21" s="10">
        <v>1991556.5499999998</v>
      </c>
      <c r="I21" s="10">
        <v>1887267.31</v>
      </c>
      <c r="J21" s="10">
        <v>9444940.5099999998</v>
      </c>
      <c r="K21" s="10">
        <v>7038028.3399999999</v>
      </c>
      <c r="L21" s="10">
        <f t="shared" ref="L21:Q21" si="4">SUM(L22:L30)</f>
        <v>1218281.8799999999</v>
      </c>
      <c r="M21" s="10">
        <f t="shared" si="4"/>
        <v>0</v>
      </c>
      <c r="N21" s="10">
        <f t="shared" si="4"/>
        <v>0</v>
      </c>
      <c r="O21" s="10">
        <f t="shared" si="4"/>
        <v>0</v>
      </c>
      <c r="P21" s="10">
        <f t="shared" si="4"/>
        <v>0</v>
      </c>
      <c r="Q21" s="10">
        <f t="shared" si="4"/>
        <v>0</v>
      </c>
      <c r="R21" s="10"/>
      <c r="S21" s="10"/>
      <c r="T21" s="10"/>
    </row>
    <row r="22" spans="1:20" x14ac:dyDescent="0.25">
      <c r="A22" s="11" t="s">
        <v>34</v>
      </c>
      <c r="B22" s="11"/>
      <c r="C22" s="11"/>
      <c r="D22" s="12">
        <f>+'[1]Detalle Ejecucion Presupuesto '!C90</f>
        <v>3820000</v>
      </c>
      <c r="E22" s="1">
        <f t="shared" si="2"/>
        <v>1042421.3099999999</v>
      </c>
      <c r="F22" s="12">
        <v>33872.199999999997</v>
      </c>
      <c r="G22" s="12">
        <v>68245</v>
      </c>
      <c r="H22" s="12">
        <v>317810.71999999997</v>
      </c>
      <c r="I22" s="12">
        <v>118774.33</v>
      </c>
      <c r="J22" s="12">
        <v>56323.69</v>
      </c>
      <c r="K22" s="12">
        <v>262345.98</v>
      </c>
      <c r="L22" s="12">
        <f>+'[1]Detalle Ejecucion Presupuesto '!L90</f>
        <v>185049.38999999998</v>
      </c>
      <c r="M22" s="12">
        <f>+'[1]Detalle Ejecucion Presupuesto '!M90</f>
        <v>0</v>
      </c>
      <c r="N22" s="12">
        <f>+'[1]Detalle Ejecucion Presupuesto '!N90</f>
        <v>0</v>
      </c>
      <c r="O22" s="12">
        <f>+'[1]Detalle Ejecucion Presupuesto '!P90</f>
        <v>0</v>
      </c>
      <c r="P22" s="12">
        <f>+'[1]Detalle Ejecucion Presupuesto '!Q90</f>
        <v>0</v>
      </c>
      <c r="Q22" s="12">
        <f>+'[1]Detalle Ejecucion Presupuesto '!R90</f>
        <v>0</v>
      </c>
    </row>
    <row r="23" spans="1:20" x14ac:dyDescent="0.25">
      <c r="A23" s="11" t="s">
        <v>35</v>
      </c>
      <c r="B23" s="11"/>
      <c r="C23" s="11"/>
      <c r="D23" s="12">
        <f>+'[1]Detalle Ejecucion Presupuesto '!C95</f>
        <v>2010000</v>
      </c>
      <c r="E23" s="1">
        <f t="shared" si="2"/>
        <v>697790.8</v>
      </c>
      <c r="F23" s="12">
        <v>0</v>
      </c>
      <c r="G23" s="12">
        <v>288993.8</v>
      </c>
      <c r="H23" s="12">
        <v>0</v>
      </c>
      <c r="I23" s="12">
        <v>0</v>
      </c>
      <c r="J23" s="12">
        <v>0</v>
      </c>
      <c r="K23" s="12">
        <v>0</v>
      </c>
      <c r="L23" s="12">
        <f>+'[1]Detalle Ejecucion Presupuesto '!L95</f>
        <v>408797</v>
      </c>
      <c r="M23" s="12">
        <f>+'[1]Detalle Ejecucion Presupuesto '!M95</f>
        <v>0</v>
      </c>
      <c r="N23" s="12">
        <f>+'[1]Detalle Ejecucion Presupuesto '!N95</f>
        <v>0</v>
      </c>
      <c r="O23" s="12">
        <f>+'[1]Detalle Ejecucion Presupuesto '!P95</f>
        <v>0</v>
      </c>
      <c r="P23" s="12">
        <f>+'[1]Detalle Ejecucion Presupuesto '!Q95</f>
        <v>0</v>
      </c>
      <c r="Q23" s="12">
        <f>+'[1]Detalle Ejecucion Presupuesto '!R95</f>
        <v>0</v>
      </c>
    </row>
    <row r="24" spans="1:20" x14ac:dyDescent="0.25">
      <c r="A24" s="11" t="s">
        <v>36</v>
      </c>
      <c r="B24" s="11"/>
      <c r="C24" s="11"/>
      <c r="D24" s="12">
        <f>+'[1]Detalle Ejecucion Presupuesto '!C99</f>
        <v>3933200</v>
      </c>
      <c r="E24" s="1">
        <f t="shared" si="2"/>
        <v>337976.08999999997</v>
      </c>
      <c r="F24" s="12">
        <v>45192.85</v>
      </c>
      <c r="G24" s="12">
        <v>17841.599999999999</v>
      </c>
      <c r="H24" s="12">
        <v>210299.6</v>
      </c>
      <c r="I24" s="12">
        <v>64642.039999999994</v>
      </c>
      <c r="J24" s="12">
        <v>0</v>
      </c>
      <c r="K24" s="12">
        <v>0</v>
      </c>
      <c r="L24" s="12">
        <f>+'[1]Detalle Ejecucion Presupuesto '!L99</f>
        <v>0</v>
      </c>
      <c r="M24" s="12">
        <f>+'[1]Detalle Ejecucion Presupuesto '!M99</f>
        <v>0</v>
      </c>
      <c r="N24" s="12">
        <f>+'[1]Detalle Ejecucion Presupuesto '!N99</f>
        <v>0</v>
      </c>
      <c r="O24" s="12">
        <f>+'[1]Detalle Ejecucion Presupuesto '!P99</f>
        <v>0</v>
      </c>
      <c r="P24" s="12">
        <f>+'[1]Detalle Ejecucion Presupuesto '!Q99</f>
        <v>0</v>
      </c>
      <c r="Q24" s="12">
        <f>+'[1]Detalle Ejecucion Presupuesto '!R99</f>
        <v>0</v>
      </c>
    </row>
    <row r="25" spans="1:20" x14ac:dyDescent="0.25">
      <c r="A25" s="11" t="s">
        <v>37</v>
      </c>
      <c r="B25" s="11"/>
      <c r="C25" s="11"/>
      <c r="D25" s="12">
        <f>+'[1]Detalle Ejecucion Presupuesto '!C104</f>
        <v>60000</v>
      </c>
      <c r="E25" s="13">
        <f t="shared" si="2"/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f>+'[1]Detalle Ejecucion Presupuesto '!L104</f>
        <v>0</v>
      </c>
      <c r="M25" s="12">
        <f>+'[1]Detalle Ejecucion Presupuesto '!M104</f>
        <v>0</v>
      </c>
      <c r="N25" s="12">
        <f>+'[1]Detalle Ejecucion Presupuesto '!N104</f>
        <v>0</v>
      </c>
      <c r="O25" s="12">
        <f>+'[1]Detalle Ejecucion Presupuesto '!P104</f>
        <v>0</v>
      </c>
      <c r="P25" s="12">
        <f>+'[1]Detalle Ejecucion Presupuesto '!Q104</f>
        <v>0</v>
      </c>
      <c r="Q25" s="12">
        <f>+'[1]Detalle Ejecucion Presupuesto '!R104</f>
        <v>0</v>
      </c>
    </row>
    <row r="26" spans="1:20" x14ac:dyDescent="0.25">
      <c r="A26" s="11" t="s">
        <v>38</v>
      </c>
      <c r="B26" s="11"/>
      <c r="C26" s="11"/>
      <c r="D26" s="12">
        <f>+'[1]Detalle Ejecucion Presupuesto '!C106</f>
        <v>1030000</v>
      </c>
      <c r="E26" s="1">
        <f t="shared" si="2"/>
        <v>171560.08000000002</v>
      </c>
      <c r="F26" s="12">
        <v>0</v>
      </c>
      <c r="G26" s="12">
        <v>0</v>
      </c>
      <c r="H26" s="12">
        <v>68283.34</v>
      </c>
      <c r="I26" s="12">
        <v>7309.38</v>
      </c>
      <c r="J26" s="12">
        <v>56640</v>
      </c>
      <c r="K26" s="12">
        <v>39327.360000000001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</row>
    <row r="27" spans="1:20" x14ac:dyDescent="0.25">
      <c r="A27" s="11" t="s">
        <v>39</v>
      </c>
      <c r="B27" s="11"/>
      <c r="C27" s="11"/>
      <c r="D27" s="12">
        <f>+'[1]Detalle Ejecucion Presupuesto '!C110</f>
        <v>965000</v>
      </c>
      <c r="E27" s="1">
        <f t="shared" si="2"/>
        <v>356149.13</v>
      </c>
      <c r="F27" s="12">
        <v>3917.94</v>
      </c>
      <c r="G27" s="12">
        <v>81973.86</v>
      </c>
      <c r="H27" s="12">
        <v>0</v>
      </c>
      <c r="I27" s="12">
        <v>33491.97</v>
      </c>
      <c r="J27" s="12">
        <v>233582.86</v>
      </c>
      <c r="K27" s="12">
        <v>0</v>
      </c>
      <c r="L27" s="12">
        <f>+'[1]Detalle Ejecucion Presupuesto '!L110</f>
        <v>3182.5</v>
      </c>
      <c r="M27" s="12">
        <f>+'[1]Detalle Ejecucion Presupuesto '!M110</f>
        <v>0</v>
      </c>
      <c r="N27" s="12">
        <f>+'[1]Detalle Ejecucion Presupuesto '!N110</f>
        <v>0</v>
      </c>
      <c r="O27" s="12">
        <f>+'[1]Detalle Ejecucion Presupuesto '!P110</f>
        <v>0</v>
      </c>
      <c r="P27" s="12">
        <f>+'[1]Detalle Ejecucion Presupuesto '!Q110</f>
        <v>0</v>
      </c>
      <c r="Q27" s="12">
        <f>+'[1]Detalle Ejecucion Presupuesto '!R110</f>
        <v>0</v>
      </c>
    </row>
    <row r="28" spans="1:20" x14ac:dyDescent="0.25">
      <c r="A28" s="11" t="s">
        <v>40</v>
      </c>
      <c r="B28" s="11"/>
      <c r="C28" s="11"/>
      <c r="D28" s="12">
        <f>+'[1]Detalle Ejecucion Presupuesto '!C119</f>
        <v>17952000</v>
      </c>
      <c r="E28" s="1">
        <f>SUM(F28:Q28)</f>
        <v>10071416.380000001</v>
      </c>
      <c r="F28" s="12">
        <v>694101</v>
      </c>
      <c r="G28" s="12">
        <v>935065.4</v>
      </c>
      <c r="H28" s="12">
        <v>735635</v>
      </c>
      <c r="I28" s="12">
        <v>905035.76</v>
      </c>
      <c r="J28" s="12">
        <v>869020</v>
      </c>
      <c r="K28" s="12">
        <v>5717560</v>
      </c>
      <c r="L28" s="12">
        <f>+'[1]Detalle Ejecucion Presupuesto '!L119</f>
        <v>214999.22</v>
      </c>
      <c r="M28" s="12">
        <f>+'[1]Detalle Ejecucion Presupuesto '!M119</f>
        <v>0</v>
      </c>
      <c r="N28" s="12">
        <f>+'[1]Detalle Ejecucion Presupuesto '!N119</f>
        <v>0</v>
      </c>
      <c r="O28" s="12">
        <f>+'[1]Detalle Ejecucion Presupuesto '!P119</f>
        <v>0</v>
      </c>
      <c r="P28" s="12">
        <f>+'[1]Detalle Ejecucion Presupuesto '!Q119</f>
        <v>0</v>
      </c>
      <c r="Q28" s="12">
        <f>+'[1]Detalle Ejecucion Presupuesto '!R119</f>
        <v>0</v>
      </c>
    </row>
    <row r="29" spans="1:20" x14ac:dyDescent="0.25">
      <c r="A29" s="11" t="s">
        <v>41</v>
      </c>
      <c r="B29" s="11"/>
      <c r="C29" s="11"/>
      <c r="D29" s="12">
        <v>0</v>
      </c>
      <c r="E29" s="1">
        <f t="shared" si="2"/>
        <v>0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spans="1:20" x14ac:dyDescent="0.25">
      <c r="A30" s="11" t="s">
        <v>42</v>
      </c>
      <c r="B30" s="11"/>
      <c r="C30" s="11"/>
      <c r="D30" s="12">
        <f>+'[1]Detalle Ejecucion Presupuesto '!C128</f>
        <v>47571000</v>
      </c>
      <c r="E30" s="1">
        <f t="shared" si="2"/>
        <v>11421903.879999999</v>
      </c>
      <c r="F30" s="12">
        <v>236332.05999999997</v>
      </c>
      <c r="G30" s="12">
        <v>113607.37</v>
      </c>
      <c r="H30" s="12">
        <v>659527.8899999999</v>
      </c>
      <c r="I30" s="12">
        <v>758013.83</v>
      </c>
      <c r="J30" s="12">
        <v>8229373.96</v>
      </c>
      <c r="K30" s="12">
        <v>1018795</v>
      </c>
      <c r="L30" s="12">
        <f>+'[1]Detalle Ejecucion Presupuesto '!L128</f>
        <v>406253.77</v>
      </c>
      <c r="M30" s="12">
        <f>+'[1]Detalle Ejecucion Presupuesto '!M128</f>
        <v>0</v>
      </c>
      <c r="N30" s="12">
        <f>+'[1]Detalle Ejecucion Presupuesto '!N128</f>
        <v>0</v>
      </c>
      <c r="O30" s="12">
        <f>+'[1]Detalle Ejecucion Presupuesto '!P128</f>
        <v>0</v>
      </c>
      <c r="P30" s="12">
        <f>+'[1]Detalle Ejecucion Presupuesto '!Q128</f>
        <v>0</v>
      </c>
      <c r="Q30" s="12">
        <f>+'[1]Detalle Ejecucion Presupuesto '!R128</f>
        <v>0</v>
      </c>
    </row>
    <row r="31" spans="1:20" ht="15" x14ac:dyDescent="0.25">
      <c r="A31" s="7" t="s">
        <v>43</v>
      </c>
      <c r="B31" s="7"/>
      <c r="C31" s="7"/>
      <c r="D31" s="8">
        <f>SUM(D32:D38)</f>
        <v>27500000</v>
      </c>
      <c r="E31" s="9">
        <f>SUM(F31:Q31)</f>
        <v>11034648.380000001</v>
      </c>
      <c r="F31" s="10">
        <v>1427867.4100000001</v>
      </c>
      <c r="G31" s="10">
        <v>2225367.41</v>
      </c>
      <c r="H31" s="10">
        <v>877867.41</v>
      </c>
      <c r="I31" s="10">
        <v>1693547.1</v>
      </c>
      <c r="J31" s="10">
        <v>1502867.4100000001</v>
      </c>
      <c r="K31" s="10">
        <v>2579264.2300000004</v>
      </c>
      <c r="L31" s="10">
        <f t="shared" ref="L31:Q31" si="5">SUM(L32:L38)</f>
        <v>727867.41</v>
      </c>
      <c r="M31" s="10">
        <f t="shared" si="5"/>
        <v>0</v>
      </c>
      <c r="N31" s="10">
        <f t="shared" si="5"/>
        <v>0</v>
      </c>
      <c r="O31" s="10">
        <f t="shared" si="5"/>
        <v>0</v>
      </c>
      <c r="P31" s="10">
        <f t="shared" si="5"/>
        <v>0</v>
      </c>
      <c r="Q31" s="10">
        <f t="shared" si="5"/>
        <v>0</v>
      </c>
    </row>
    <row r="32" spans="1:20" x14ac:dyDescent="0.25">
      <c r="A32" s="11" t="s">
        <v>44</v>
      </c>
      <c r="B32" s="11"/>
      <c r="C32" s="11"/>
      <c r="D32" s="12">
        <f>+'[1]Detalle Ejecucion Presupuesto '!C142</f>
        <v>25000000</v>
      </c>
      <c r="E32" s="1">
        <f t="shared" si="2"/>
        <v>10776468.690000001</v>
      </c>
      <c r="F32" s="12">
        <v>1427867.4100000001</v>
      </c>
      <c r="G32" s="12">
        <v>2012867.4100000001</v>
      </c>
      <c r="H32" s="12">
        <v>877867.41</v>
      </c>
      <c r="I32" s="12">
        <v>1647867.4100000001</v>
      </c>
      <c r="J32" s="12">
        <v>1502867.4100000001</v>
      </c>
      <c r="K32" s="12">
        <v>2579264.2300000004</v>
      </c>
      <c r="L32" s="12">
        <f>+'[1]Detalle Ejecucion Presupuesto '!L142</f>
        <v>727867.41</v>
      </c>
      <c r="M32" s="12">
        <f>+'[1]Detalle Ejecucion Presupuesto '!M142</f>
        <v>0</v>
      </c>
      <c r="N32" s="12">
        <f>+'[1]Detalle Ejecucion Presupuesto '!N142</f>
        <v>0</v>
      </c>
      <c r="O32" s="12">
        <f>+'[1]Detalle Ejecucion Presupuesto '!P142</f>
        <v>0</v>
      </c>
      <c r="P32" s="12">
        <f>+'[1]Detalle Ejecucion Presupuesto '!Q142</f>
        <v>0</v>
      </c>
      <c r="Q32" s="12">
        <f>+'[1]Detalle Ejecucion Presupuesto '!R142</f>
        <v>0</v>
      </c>
    </row>
    <row r="33" spans="1:17" x14ac:dyDescent="0.25">
      <c r="A33" s="11" t="s">
        <v>45</v>
      </c>
      <c r="B33" s="11"/>
      <c r="C33" s="11"/>
      <c r="D33" s="12"/>
      <c r="E33" s="1">
        <f t="shared" si="2"/>
        <v>0</v>
      </c>
      <c r="F33" s="12">
        <v>0</v>
      </c>
      <c r="G33" s="12"/>
      <c r="H33" s="12">
        <v>0</v>
      </c>
      <c r="I33" s="12">
        <v>0</v>
      </c>
      <c r="J33" s="12">
        <v>0</v>
      </c>
      <c r="K33" s="12">
        <v>0</v>
      </c>
      <c r="L33" s="12">
        <f>+'[1]Detalle Ejecucion Presupuesto '!L147</f>
        <v>0</v>
      </c>
      <c r="M33" s="12">
        <f>+'[1]Detalle Ejecucion Presupuesto '!M147</f>
        <v>0</v>
      </c>
      <c r="N33" s="12">
        <f>+'[1]Detalle Ejecucion Presupuesto '!N147</f>
        <v>0</v>
      </c>
      <c r="O33" s="12">
        <f>+'[1]Detalle Ejecucion Presupuesto '!P147</f>
        <v>0</v>
      </c>
      <c r="P33" s="12">
        <f>+'[1]Detalle Ejecucion Presupuesto '!Q147</f>
        <v>0</v>
      </c>
      <c r="Q33" s="12">
        <f>+'[1]Detalle Ejecucion Presupuesto '!R147</f>
        <v>0</v>
      </c>
    </row>
    <row r="34" spans="1:17" x14ac:dyDescent="0.25">
      <c r="A34" s="11" t="s">
        <v>46</v>
      </c>
      <c r="B34" s="11"/>
      <c r="C34" s="11"/>
      <c r="D34" s="12"/>
      <c r="E34" s="1">
        <f t="shared" si="2"/>
        <v>0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1:17" x14ac:dyDescent="0.25">
      <c r="A35" s="11" t="s">
        <v>47</v>
      </c>
      <c r="B35" s="11"/>
      <c r="C35" s="11"/>
      <c r="D35" s="12"/>
      <c r="E35" s="1">
        <f t="shared" si="2"/>
        <v>0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x14ac:dyDescent="0.25">
      <c r="A36" s="11" t="s">
        <v>48</v>
      </c>
      <c r="B36" s="11"/>
      <c r="C36" s="11"/>
      <c r="D36" s="12">
        <v>0</v>
      </c>
      <c r="E36" s="1">
        <f t="shared" si="2"/>
        <v>0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1:17" x14ac:dyDescent="0.25">
      <c r="A37" s="11" t="s">
        <v>49</v>
      </c>
      <c r="B37" s="11"/>
      <c r="C37" s="11"/>
      <c r="D37" s="12">
        <f>+'[1]Detalle Ejecucion Presupuesto '!C147</f>
        <v>2500000</v>
      </c>
      <c r="E37" s="1">
        <f t="shared" si="2"/>
        <v>258179.69</v>
      </c>
      <c r="F37" s="12"/>
      <c r="G37" s="12">
        <v>212500</v>
      </c>
      <c r="H37" s="12"/>
      <c r="I37" s="12">
        <v>45679.69</v>
      </c>
      <c r="J37" s="12"/>
      <c r="K37" s="12"/>
      <c r="L37" s="12"/>
      <c r="M37" s="12"/>
      <c r="N37" s="12"/>
      <c r="O37" s="12"/>
      <c r="P37" s="12"/>
      <c r="Q37" s="12"/>
    </row>
    <row r="38" spans="1:17" x14ac:dyDescent="0.25">
      <c r="A38" s="11" t="s">
        <v>50</v>
      </c>
      <c r="B38" s="11"/>
      <c r="C38" s="11"/>
      <c r="D38" s="12">
        <v>0</v>
      </c>
      <c r="E38" s="1">
        <f t="shared" si="2"/>
        <v>0</v>
      </c>
      <c r="F38" s="12">
        <v>0</v>
      </c>
      <c r="G38" s="12"/>
      <c r="H38" s="12">
        <v>0</v>
      </c>
      <c r="I38" s="12">
        <v>0</v>
      </c>
      <c r="J38" s="12">
        <v>0</v>
      </c>
      <c r="K38" s="12">
        <v>0</v>
      </c>
      <c r="L38" s="12">
        <f>+'[1]Detalle Ejecucion Presupuesto '!L148</f>
        <v>0</v>
      </c>
      <c r="M38" s="12">
        <f>+'[1]Detalle Ejecucion Presupuesto '!M148</f>
        <v>0</v>
      </c>
      <c r="N38" s="12">
        <f>+'[1]Detalle Ejecucion Presupuesto '!N148</f>
        <v>0</v>
      </c>
      <c r="O38" s="12">
        <f>+'[1]Detalle Ejecucion Presupuesto '!P148</f>
        <v>0</v>
      </c>
      <c r="P38" s="12">
        <f>+'[1]Detalle Ejecucion Presupuesto '!Q148</f>
        <v>0</v>
      </c>
      <c r="Q38" s="12">
        <f>+'[1]Detalle Ejecucion Presupuesto '!R148</f>
        <v>0</v>
      </c>
    </row>
    <row r="39" spans="1:17" ht="15" x14ac:dyDescent="0.25">
      <c r="A39" s="7" t="s">
        <v>51</v>
      </c>
      <c r="B39" s="7"/>
      <c r="C39" s="7"/>
      <c r="D39" s="10">
        <f>SUM(D40:D46)</f>
        <v>30000000</v>
      </c>
      <c r="E39" s="9">
        <f>SUM(F39:Q39)</f>
        <v>25000000</v>
      </c>
      <c r="F39" s="12">
        <v>0</v>
      </c>
      <c r="G39" s="10">
        <v>5000000</v>
      </c>
      <c r="H39" s="10">
        <v>5000000</v>
      </c>
      <c r="I39" s="12">
        <v>5000000</v>
      </c>
      <c r="J39" s="12">
        <v>0</v>
      </c>
      <c r="K39" s="12">
        <v>5000000</v>
      </c>
      <c r="L39" s="12">
        <f>+'[1]Detalle Ejecucion Presupuesto '!L149</f>
        <v>5000000</v>
      </c>
      <c r="M39" s="12">
        <f>+'[1]Detalle Ejecucion Presupuesto '!M149</f>
        <v>0</v>
      </c>
      <c r="N39" s="12">
        <f>+'[1]Detalle Ejecucion Presupuesto '!N149</f>
        <v>0</v>
      </c>
      <c r="O39" s="12">
        <f>+'[1]Detalle Ejecucion Presupuesto '!P149</f>
        <v>0</v>
      </c>
      <c r="P39" s="12">
        <f>+'[1]Detalle Ejecucion Presupuesto '!Q149</f>
        <v>0</v>
      </c>
      <c r="Q39" s="12">
        <f>+'[1]Detalle Ejecucion Presupuesto '!R149</f>
        <v>0</v>
      </c>
    </row>
    <row r="40" spans="1:17" x14ac:dyDescent="0.25">
      <c r="A40" s="11" t="s">
        <v>52</v>
      </c>
      <c r="B40" s="11"/>
      <c r="C40" s="11"/>
      <c r="D40" s="12"/>
      <c r="E40" s="1">
        <f t="shared" si="2"/>
        <v>0</v>
      </c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1:17" x14ac:dyDescent="0.25">
      <c r="A41" s="11" t="s">
        <v>53</v>
      </c>
      <c r="B41" s="11"/>
      <c r="C41" s="11"/>
      <c r="D41" s="12">
        <v>0</v>
      </c>
      <c r="E41" s="1">
        <f t="shared" si="2"/>
        <v>0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1:17" x14ac:dyDescent="0.25">
      <c r="A42" s="11" t="s">
        <v>54</v>
      </c>
      <c r="B42" s="11"/>
      <c r="C42" s="11"/>
      <c r="D42" s="12"/>
      <c r="E42" s="1">
        <f t="shared" si="2"/>
        <v>0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1:17" x14ac:dyDescent="0.25">
      <c r="A43" s="11" t="s">
        <v>55</v>
      </c>
      <c r="B43" s="11"/>
      <c r="C43" s="11"/>
      <c r="D43" s="12"/>
      <c r="E43" s="1">
        <f t="shared" si="2"/>
        <v>0</v>
      </c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1:17" x14ac:dyDescent="0.25">
      <c r="A44" s="11" t="s">
        <v>56</v>
      </c>
      <c r="B44" s="11"/>
      <c r="C44" s="11"/>
      <c r="D44" s="12"/>
      <c r="E44" s="1">
        <f t="shared" si="2"/>
        <v>0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1:17" x14ac:dyDescent="0.25">
      <c r="A45" s="11" t="s">
        <v>57</v>
      </c>
      <c r="B45" s="11"/>
      <c r="C45" s="11"/>
      <c r="D45" s="12"/>
      <c r="E45" s="1">
        <f t="shared" si="2"/>
        <v>0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x14ac:dyDescent="0.25">
      <c r="A46" s="11" t="s">
        <v>58</v>
      </c>
      <c r="B46" s="11"/>
      <c r="C46" s="11"/>
      <c r="D46" s="12">
        <f>+'[1]Detalle Ejecucion Presupuesto '!C149</f>
        <v>30000000</v>
      </c>
      <c r="E46" s="1">
        <f>SUM(F46:Q46)</f>
        <v>25000000</v>
      </c>
      <c r="F46" s="12">
        <v>0</v>
      </c>
      <c r="G46" s="12">
        <v>5000000</v>
      </c>
      <c r="H46" s="12">
        <v>5000000</v>
      </c>
      <c r="I46" s="12">
        <v>5000000</v>
      </c>
      <c r="J46" s="12">
        <v>0</v>
      </c>
      <c r="K46" s="12">
        <v>5000000</v>
      </c>
      <c r="L46" s="12">
        <f>+'[1]Detalle Ejecucion Presupuesto '!L150</f>
        <v>5000000</v>
      </c>
      <c r="M46" s="12">
        <f>+'[1]Detalle Ejecucion Presupuesto '!M150</f>
        <v>0</v>
      </c>
      <c r="N46" s="12">
        <f>+'[1]Detalle Ejecucion Presupuesto '!N150</f>
        <v>0</v>
      </c>
      <c r="O46" s="12">
        <f>+'[1]Detalle Ejecucion Presupuesto '!P150</f>
        <v>0</v>
      </c>
      <c r="P46" s="12">
        <f>+'[1]Detalle Ejecucion Presupuesto '!Q150</f>
        <v>0</v>
      </c>
      <c r="Q46" s="12">
        <f>+'[1]Detalle Ejecucion Presupuesto '!R150</f>
        <v>0</v>
      </c>
    </row>
    <row r="47" spans="1:17" ht="15" x14ac:dyDescent="0.25">
      <c r="A47" s="7" t="s">
        <v>59</v>
      </c>
      <c r="B47" s="7"/>
      <c r="C47" s="7"/>
      <c r="D47" s="8">
        <f>SUM(D48:D56)</f>
        <v>310719633</v>
      </c>
      <c r="E47" s="9">
        <f>SUM(F47:Q47)</f>
        <v>151840023.06999999</v>
      </c>
      <c r="F47" s="10">
        <v>18906612.57</v>
      </c>
      <c r="G47" s="10">
        <v>0</v>
      </c>
      <c r="H47" s="10">
        <v>105946050</v>
      </c>
      <c r="I47" s="10">
        <v>5672809.7300000004</v>
      </c>
      <c r="J47" s="10">
        <v>343942.41000000003</v>
      </c>
      <c r="K47" s="10">
        <v>18766906.960000001</v>
      </c>
      <c r="L47" s="10">
        <f t="shared" ref="L47:Q47" si="6">SUM(L48:L56)</f>
        <v>2203701.4</v>
      </c>
      <c r="M47" s="10">
        <f t="shared" si="6"/>
        <v>0</v>
      </c>
      <c r="N47" s="10">
        <f t="shared" si="6"/>
        <v>0</v>
      </c>
      <c r="O47" s="10">
        <f t="shared" si="6"/>
        <v>0</v>
      </c>
      <c r="P47" s="10">
        <f t="shared" si="6"/>
        <v>0</v>
      </c>
      <c r="Q47" s="10">
        <f t="shared" si="6"/>
        <v>0</v>
      </c>
    </row>
    <row r="48" spans="1:17" x14ac:dyDescent="0.25">
      <c r="A48" s="11" t="s">
        <v>60</v>
      </c>
      <c r="B48" s="11"/>
      <c r="C48" s="11"/>
      <c r="D48" s="12">
        <f>+'[1]Detalle Ejecucion Presupuesto '!C152</f>
        <v>10862000</v>
      </c>
      <c r="E48" s="1">
        <f>SUM(F48:Q48)</f>
        <v>624272.36</v>
      </c>
      <c r="F48" s="12">
        <v>0</v>
      </c>
      <c r="G48" s="12">
        <v>0</v>
      </c>
      <c r="H48" s="12">
        <v>0</v>
      </c>
      <c r="I48" s="12">
        <v>0</v>
      </c>
      <c r="J48" s="12">
        <v>214200.75</v>
      </c>
      <c r="K48" s="12">
        <v>327395.21000000002</v>
      </c>
      <c r="L48" s="12">
        <f>+'[1]Detalle Ejecucion Presupuesto '!L152</f>
        <v>82676.399999999994</v>
      </c>
      <c r="M48" s="12">
        <f>+'[1]Detalle Ejecucion Presupuesto '!M152</f>
        <v>0</v>
      </c>
      <c r="N48" s="12">
        <f>+'[1]Detalle Ejecucion Presupuesto '!N152</f>
        <v>0</v>
      </c>
      <c r="O48" s="12">
        <f>+'[1]Detalle Ejecucion Presupuesto '!P152</f>
        <v>0</v>
      </c>
      <c r="P48" s="12">
        <f>+'[1]Detalle Ejecucion Presupuesto '!Q152</f>
        <v>0</v>
      </c>
      <c r="Q48" s="12">
        <f>+'[1]Detalle Ejecucion Presupuesto '!R152</f>
        <v>0</v>
      </c>
    </row>
    <row r="49" spans="1:17" x14ac:dyDescent="0.25">
      <c r="A49" s="11" t="s">
        <v>61</v>
      </c>
      <c r="B49" s="11"/>
      <c r="C49" s="11"/>
      <c r="D49" s="12">
        <f>+'[1]Detalle Ejecucion Presupuesto '!C158</f>
        <v>1212645</v>
      </c>
      <c r="E49" s="1">
        <f t="shared" ref="E49:E56" si="7">SUM(F49:Q49)</f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f>+'[1]Detalle Ejecucion Presupuesto '!L158</f>
        <v>0</v>
      </c>
      <c r="M49" s="12">
        <f>+'[1]Detalle Ejecucion Presupuesto '!M158</f>
        <v>0</v>
      </c>
      <c r="N49" s="12">
        <f>+'[1]Detalle Ejecucion Presupuesto '!N158</f>
        <v>0</v>
      </c>
      <c r="O49" s="12">
        <f>+'[1]Detalle Ejecucion Presupuesto '!P158</f>
        <v>0</v>
      </c>
      <c r="P49" s="12">
        <f>+'[1]Detalle Ejecucion Presupuesto '!Q158</f>
        <v>0</v>
      </c>
      <c r="Q49" s="12">
        <f>+'[1]Detalle Ejecucion Presupuesto '!R158</f>
        <v>0</v>
      </c>
    </row>
    <row r="50" spans="1:17" x14ac:dyDescent="0.25">
      <c r="A50" s="11" t="s">
        <v>62</v>
      </c>
      <c r="B50" s="11"/>
      <c r="C50" s="11"/>
      <c r="D50" s="12">
        <f>+'[1]Detalle Ejecucion Presupuesto '!C162</f>
        <v>22650</v>
      </c>
      <c r="E50" s="1">
        <f t="shared" si="7"/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f>+'[1]Detalle Ejecucion Presupuesto '!L161</f>
        <v>0</v>
      </c>
      <c r="M50" s="12">
        <f>+'[1]Detalle Ejecucion Presupuesto '!M161</f>
        <v>0</v>
      </c>
      <c r="N50" s="12">
        <f>+'[1]Detalle Ejecucion Presupuesto '!N161</f>
        <v>0</v>
      </c>
      <c r="O50" s="12">
        <f>+'[1]Detalle Ejecucion Presupuesto '!P161</f>
        <v>0</v>
      </c>
      <c r="P50" s="12">
        <f>+'[1]Detalle Ejecucion Presupuesto '!Q161</f>
        <v>0</v>
      </c>
      <c r="Q50" s="12">
        <f>+'[1]Detalle Ejecucion Presupuesto '!R161</f>
        <v>0</v>
      </c>
    </row>
    <row r="51" spans="1:17" x14ac:dyDescent="0.25">
      <c r="A51" s="11" t="s">
        <v>63</v>
      </c>
      <c r="B51" s="11"/>
      <c r="C51" s="11"/>
      <c r="D51" s="12">
        <f>+'[1]Detalle Ejecucion Presupuesto '!C163</f>
        <v>1000000</v>
      </c>
      <c r="E51" s="1">
        <f t="shared" si="7"/>
        <v>656000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f>+'[1]Detalle Ejecucion Presupuesto '!L164</f>
        <v>656000</v>
      </c>
      <c r="M51" s="12">
        <f>+'[1]Detalle Ejecucion Presupuesto '!M164</f>
        <v>0</v>
      </c>
      <c r="N51" s="12">
        <f>+'[1]Detalle Ejecucion Presupuesto '!N164</f>
        <v>0</v>
      </c>
      <c r="O51" s="12">
        <f>+'[1]Detalle Ejecucion Presupuesto '!P164</f>
        <v>0</v>
      </c>
      <c r="P51" s="12">
        <f>+'[1]Detalle Ejecucion Presupuesto '!Q164</f>
        <v>0</v>
      </c>
      <c r="Q51" s="12">
        <f>+'[1]Detalle Ejecucion Presupuesto '!R164</f>
        <v>0</v>
      </c>
    </row>
    <row r="52" spans="1:17" x14ac:dyDescent="0.25">
      <c r="A52" s="11" t="s">
        <v>64</v>
      </c>
      <c r="B52" s="11"/>
      <c r="C52" s="11"/>
      <c r="D52" s="12">
        <f>+'[1]Detalle Ejecucion Presupuesto '!C165</f>
        <v>9388250</v>
      </c>
      <c r="E52" s="1">
        <f t="shared" si="7"/>
        <v>5946050</v>
      </c>
      <c r="F52" s="12">
        <v>0</v>
      </c>
      <c r="G52" s="12">
        <v>0</v>
      </c>
      <c r="H52" s="12">
        <v>5946050</v>
      </c>
      <c r="I52" s="12">
        <v>0</v>
      </c>
      <c r="J52" s="12">
        <v>0</v>
      </c>
      <c r="K52" s="12">
        <v>0</v>
      </c>
      <c r="L52" s="12">
        <f>+'[1]Detalle Ejecucion Presupuesto '!L165</f>
        <v>0</v>
      </c>
      <c r="M52" s="12">
        <f>+'[1]Detalle Ejecucion Presupuesto '!M165</f>
        <v>0</v>
      </c>
      <c r="N52" s="12">
        <f>+'[1]Detalle Ejecucion Presupuesto '!N165</f>
        <v>0</v>
      </c>
      <c r="O52" s="12">
        <f>+'[1]Detalle Ejecucion Presupuesto '!P165</f>
        <v>0</v>
      </c>
      <c r="P52" s="12">
        <f>+'[1]Detalle Ejecucion Presupuesto '!Q165</f>
        <v>0</v>
      </c>
      <c r="Q52" s="12">
        <f>+'[1]Detalle Ejecucion Presupuesto '!R165</f>
        <v>0</v>
      </c>
    </row>
    <row r="53" spans="1:17" x14ac:dyDescent="0.25">
      <c r="A53" s="11" t="s">
        <v>65</v>
      </c>
      <c r="B53" s="11"/>
      <c r="C53" s="11"/>
      <c r="D53" s="12">
        <f>+'[1]Detalle Ejecucion Presupuesto '!C169</f>
        <v>8158200</v>
      </c>
      <c r="E53" s="1">
        <f t="shared" si="7"/>
        <v>189914.72</v>
      </c>
      <c r="F53" s="12">
        <v>60173.06</v>
      </c>
      <c r="G53" s="12">
        <v>0</v>
      </c>
      <c r="H53" s="12">
        <v>0</v>
      </c>
      <c r="I53" s="12">
        <v>0</v>
      </c>
      <c r="J53" s="12">
        <v>129741.66</v>
      </c>
      <c r="K53" s="12">
        <v>0</v>
      </c>
      <c r="L53" s="12">
        <f>+'[1]Detalle Ejecucion Presupuesto '!L169</f>
        <v>0</v>
      </c>
      <c r="M53" s="12">
        <f>+'[1]Detalle Ejecucion Presupuesto '!M169</f>
        <v>0</v>
      </c>
      <c r="N53" s="12">
        <f>+'[1]Detalle Ejecucion Presupuesto '!N169</f>
        <v>0</v>
      </c>
      <c r="O53" s="12">
        <f>+'[1]Detalle Ejecucion Presupuesto '!P169</f>
        <v>0</v>
      </c>
      <c r="P53" s="12">
        <f>+'[1]Detalle Ejecucion Presupuesto '!Q169</f>
        <v>0</v>
      </c>
      <c r="Q53" s="12">
        <f>+'[1]Detalle Ejecucion Presupuesto '!R169</f>
        <v>0</v>
      </c>
    </row>
    <row r="54" spans="1:17" x14ac:dyDescent="0.25">
      <c r="A54" s="11" t="s">
        <v>66</v>
      </c>
      <c r="B54" s="11"/>
      <c r="C54" s="11"/>
      <c r="D54" s="12">
        <f>+'[1]Detalle Ejecucion Presupuesto '!C177</f>
        <v>2077386</v>
      </c>
      <c r="E54" s="1">
        <f t="shared" si="7"/>
        <v>121240.34</v>
      </c>
      <c r="F54" s="12">
        <v>0</v>
      </c>
      <c r="G54" s="12">
        <v>0</v>
      </c>
      <c r="H54" s="12">
        <v>0</v>
      </c>
      <c r="I54" s="12">
        <v>15120</v>
      </c>
      <c r="J54" s="12">
        <v>0</v>
      </c>
      <c r="K54" s="12">
        <v>106120.34</v>
      </c>
      <c r="L54" s="12">
        <f>+'[1]Detalle Ejecucion Presupuesto '!L177</f>
        <v>0</v>
      </c>
      <c r="M54" s="12">
        <f>+'[1]Detalle Ejecucion Presupuesto '!M177</f>
        <v>0</v>
      </c>
      <c r="N54" s="12">
        <f>+'[1]Detalle Ejecucion Presupuesto '!N177</f>
        <v>0</v>
      </c>
      <c r="O54" s="12">
        <f>+'[1]Detalle Ejecucion Presupuesto '!P177</f>
        <v>0</v>
      </c>
      <c r="P54" s="12">
        <f>+'[1]Detalle Ejecucion Presupuesto '!Q177</f>
        <v>0</v>
      </c>
      <c r="Q54" s="12">
        <f>+'[1]Detalle Ejecucion Presupuesto '!R177</f>
        <v>0</v>
      </c>
    </row>
    <row r="55" spans="1:17" x14ac:dyDescent="0.25">
      <c r="A55" s="11" t="s">
        <v>67</v>
      </c>
      <c r="B55" s="11"/>
      <c r="C55" s="11"/>
      <c r="D55" s="12">
        <f>+'[1]Detalle Ejecucion Presupuesto '!C180</f>
        <v>2429000</v>
      </c>
      <c r="E55" s="1">
        <f t="shared" si="7"/>
        <v>1465025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f>+'[1]Detalle Ejecucion Presupuesto '!L180</f>
        <v>1465025</v>
      </c>
      <c r="M55" s="12">
        <f>+'[1]Detalle Ejecucion Presupuesto '!M180</f>
        <v>0</v>
      </c>
      <c r="N55" s="12">
        <f>+'[1]Detalle Ejecucion Presupuesto '!N180</f>
        <v>0</v>
      </c>
      <c r="O55" s="12">
        <f>+'[1]Detalle Ejecucion Presupuesto '!P180</f>
        <v>0</v>
      </c>
      <c r="P55" s="12">
        <f>+'[1]Detalle Ejecucion Presupuesto '!Q180</f>
        <v>0</v>
      </c>
      <c r="Q55" s="12">
        <f>+'[1]Detalle Ejecucion Presupuesto '!R180</f>
        <v>0</v>
      </c>
    </row>
    <row r="56" spans="1:17" x14ac:dyDescent="0.25">
      <c r="A56" s="11" t="s">
        <v>68</v>
      </c>
      <c r="B56" s="11"/>
      <c r="C56" s="11"/>
      <c r="D56" s="12">
        <f>+'[1]Detalle Ejecucion Presupuesto '!C182</f>
        <v>275569502</v>
      </c>
      <c r="E56" s="1">
        <f t="shared" si="7"/>
        <v>142837520.65000001</v>
      </c>
      <c r="F56" s="12">
        <v>18846439.510000002</v>
      </c>
      <c r="G56" s="12">
        <v>0</v>
      </c>
      <c r="H56" s="12">
        <v>100000000</v>
      </c>
      <c r="I56" s="12">
        <v>5657689.7300000004</v>
      </c>
      <c r="J56" s="12">
        <v>0</v>
      </c>
      <c r="K56" s="12">
        <v>18333391.41</v>
      </c>
      <c r="L56" s="12">
        <f>+'[1]Detalle Ejecucion Presupuesto '!L182</f>
        <v>0</v>
      </c>
      <c r="M56" s="12">
        <f>+'[1]Detalle Ejecucion Presupuesto '!M182</f>
        <v>0</v>
      </c>
      <c r="N56" s="12">
        <f>+'[1]Detalle Ejecucion Presupuesto '!N182</f>
        <v>0</v>
      </c>
      <c r="O56" s="12">
        <f>+'[1]Detalle Ejecucion Presupuesto '!P182</f>
        <v>0</v>
      </c>
      <c r="P56" s="12">
        <f>+'[1]Detalle Ejecucion Presupuesto '!Q182</f>
        <v>0</v>
      </c>
      <c r="Q56" s="12">
        <f>+'[1]Detalle Ejecucion Presupuesto '!R182</f>
        <v>0</v>
      </c>
    </row>
    <row r="57" spans="1:17" ht="15" x14ac:dyDescent="0.25">
      <c r="A57" s="7" t="s">
        <v>69</v>
      </c>
      <c r="B57" s="7"/>
      <c r="C57" s="7"/>
      <c r="D57" s="8">
        <f>SUM(D58:D59)</f>
        <v>266432867</v>
      </c>
      <c r="E57" s="9">
        <f>SUM(F57:Q57)</f>
        <v>169361448.34</v>
      </c>
      <c r="F57" s="10">
        <v>0</v>
      </c>
      <c r="G57" s="10">
        <v>110712451.09999999</v>
      </c>
      <c r="H57" s="10">
        <v>0</v>
      </c>
      <c r="I57" s="10">
        <v>12986560.779999997</v>
      </c>
      <c r="J57" s="10">
        <v>11346348.460000001</v>
      </c>
      <c r="K57" s="10">
        <v>0</v>
      </c>
      <c r="L57" s="10">
        <f t="shared" ref="L57:Q57" si="8">SUM(L58:L59)</f>
        <v>34316088</v>
      </c>
      <c r="M57" s="10">
        <f t="shared" si="8"/>
        <v>0</v>
      </c>
      <c r="N57" s="10">
        <f t="shared" si="8"/>
        <v>0</v>
      </c>
      <c r="O57" s="10">
        <f t="shared" si="8"/>
        <v>0</v>
      </c>
      <c r="P57" s="10">
        <f t="shared" si="8"/>
        <v>0</v>
      </c>
      <c r="Q57" s="10">
        <f t="shared" si="8"/>
        <v>0</v>
      </c>
    </row>
    <row r="58" spans="1:17" x14ac:dyDescent="0.25">
      <c r="A58" s="11" t="s">
        <v>70</v>
      </c>
      <c r="B58" s="11"/>
      <c r="C58" s="11"/>
      <c r="D58" s="12">
        <f>+'[1]Detalle Ejecucion Presupuesto '!C186</f>
        <v>15000000</v>
      </c>
      <c r="E58" s="1">
        <f>SUM(F58:Q58)</f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f>+'[1]Detalle Ejecucion Presupuesto '!L186</f>
        <v>0</v>
      </c>
      <c r="M58" s="12">
        <f>+'[1]Detalle Ejecucion Presupuesto '!M186</f>
        <v>0</v>
      </c>
      <c r="N58" s="12">
        <f>+'[1]Detalle Ejecucion Presupuesto '!N186</f>
        <v>0</v>
      </c>
      <c r="O58" s="12">
        <f>+'[1]Detalle Ejecucion Presupuesto '!P186</f>
        <v>0</v>
      </c>
      <c r="P58" s="12">
        <f>+'[1]Detalle Ejecucion Presupuesto '!Q186</f>
        <v>0</v>
      </c>
      <c r="Q58" s="12">
        <f>+'[1]Detalle Ejecucion Presupuesto '!R186</f>
        <v>0</v>
      </c>
    </row>
    <row r="59" spans="1:17" x14ac:dyDescent="0.25">
      <c r="A59" s="11" t="s">
        <v>71</v>
      </c>
      <c r="B59" s="11"/>
      <c r="C59" s="11"/>
      <c r="D59" s="12">
        <f>+'[1]Detalle Ejecucion Presupuesto '!C188</f>
        <v>251432867</v>
      </c>
      <c r="E59" s="1">
        <f>SUM(F59:Q59)</f>
        <v>169361448.34</v>
      </c>
      <c r="F59" s="12">
        <v>0</v>
      </c>
      <c r="G59" s="12">
        <v>110712451.09999999</v>
      </c>
      <c r="H59" s="12">
        <v>0</v>
      </c>
      <c r="I59" s="12">
        <v>12986560.779999997</v>
      </c>
      <c r="J59" s="12">
        <v>11346348.460000001</v>
      </c>
      <c r="K59" s="12">
        <v>0</v>
      </c>
      <c r="L59" s="12">
        <f>+'[1]Detalle Ejecucion Presupuesto '!L188</f>
        <v>34316088</v>
      </c>
      <c r="M59" s="12">
        <f>+'[1]Detalle Ejecucion Presupuesto '!M188</f>
        <v>0</v>
      </c>
      <c r="N59" s="12">
        <f>+'[1]Detalle Ejecucion Presupuesto '!N188</f>
        <v>0</v>
      </c>
      <c r="O59" s="12">
        <f>+'[1]Detalle Ejecucion Presupuesto '!P188</f>
        <v>0</v>
      </c>
      <c r="P59" s="12">
        <f>+'[1]Detalle Ejecucion Presupuesto '!Q188</f>
        <v>0</v>
      </c>
      <c r="Q59" s="12">
        <f>+'[1]Detalle Ejecucion Presupuesto '!R188</f>
        <v>0</v>
      </c>
    </row>
    <row r="60" spans="1:17" ht="18.75" x14ac:dyDescent="0.25">
      <c r="A60" s="15" t="s">
        <v>72</v>
      </c>
      <c r="B60" s="15"/>
      <c r="C60" s="15"/>
      <c r="D60" s="15">
        <f t="shared" ref="D60:Q60" si="9">D57+D47+D39+D31+D21+D10+D4</f>
        <v>1989259851</v>
      </c>
      <c r="E60" s="16">
        <f>E57+E47+E39+E31+E21+E10+E4</f>
        <v>884855464.17000008</v>
      </c>
      <c r="F60" s="16">
        <f t="shared" si="9"/>
        <v>112266796.14</v>
      </c>
      <c r="G60" s="16">
        <f t="shared" si="9"/>
        <v>184163090.5</v>
      </c>
      <c r="H60" s="16">
        <f t="shared" si="9"/>
        <v>180059242.31999999</v>
      </c>
      <c r="I60" s="16">
        <f t="shared" si="9"/>
        <v>111880921.63999999</v>
      </c>
      <c r="J60" s="16">
        <f t="shared" si="9"/>
        <v>83631242.340000004</v>
      </c>
      <c r="K60" s="16">
        <f t="shared" si="9"/>
        <v>108379892.65000001</v>
      </c>
      <c r="L60" s="16">
        <f t="shared" si="9"/>
        <v>104474278.58</v>
      </c>
      <c r="M60" s="16">
        <f t="shared" si="9"/>
        <v>0</v>
      </c>
      <c r="N60" s="16">
        <f t="shared" si="9"/>
        <v>0</v>
      </c>
      <c r="O60" s="16">
        <f t="shared" si="9"/>
        <v>0</v>
      </c>
      <c r="P60" s="16">
        <f t="shared" si="9"/>
        <v>0</v>
      </c>
      <c r="Q60" s="16">
        <f t="shared" si="9"/>
        <v>0</v>
      </c>
    </row>
    <row r="61" spans="1:17" x14ac:dyDescent="0.25">
      <c r="A61" s="11"/>
      <c r="B61" s="11"/>
      <c r="C61" s="11"/>
      <c r="D61" s="12"/>
      <c r="F61" s="12"/>
    </row>
    <row r="62" spans="1:17" ht="15" x14ac:dyDescent="0.25">
      <c r="A62" s="17" t="s">
        <v>73</v>
      </c>
      <c r="B62" s="17"/>
      <c r="C62" s="17"/>
      <c r="D62" s="15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/>
      <c r="L62" s="18">
        <v>0</v>
      </c>
      <c r="M62" s="18" t="e">
        <f>#REF!+#REF!+#REF!</f>
        <v>#REF!</v>
      </c>
      <c r="N62" s="18" t="e">
        <f>#REF!+#REF!+#REF!</f>
        <v>#REF!</v>
      </c>
      <c r="O62" s="18" t="e">
        <f>#REF!+#REF!+#REF!</f>
        <v>#REF!</v>
      </c>
      <c r="P62" s="18" t="e">
        <f>#REF!+#REF!+#REF!</f>
        <v>#REF!</v>
      </c>
      <c r="Q62" s="18" t="e">
        <f>#REF!+#REF!+#REF!</f>
        <v>#REF!</v>
      </c>
    </row>
    <row r="64" spans="1:17" ht="18.75" x14ac:dyDescent="0.25">
      <c r="A64" s="19" t="s">
        <v>74</v>
      </c>
      <c r="B64" s="20"/>
      <c r="C64" s="20"/>
      <c r="D64" s="15">
        <f>+D62+D60</f>
        <v>1989259851</v>
      </c>
      <c r="E64" s="16">
        <v>884855464.17000008</v>
      </c>
      <c r="F64" s="21">
        <v>112266796.14</v>
      </c>
      <c r="G64" s="21">
        <v>184163090.5</v>
      </c>
      <c r="H64" s="21">
        <v>180059242.31999999</v>
      </c>
      <c r="I64" s="21">
        <v>111880921.64</v>
      </c>
      <c r="J64" s="21">
        <v>83631242.340000004</v>
      </c>
      <c r="K64" s="21">
        <v>108379892.65000001</v>
      </c>
      <c r="L64" s="21">
        <f t="shared" ref="L64:Q64" si="10">+L62+L60</f>
        <v>104474278.58</v>
      </c>
      <c r="M64" s="21" t="e">
        <f t="shared" si="10"/>
        <v>#REF!</v>
      </c>
      <c r="N64" s="21" t="e">
        <f t="shared" si="10"/>
        <v>#REF!</v>
      </c>
      <c r="O64" s="21" t="e">
        <f t="shared" si="10"/>
        <v>#REF!</v>
      </c>
      <c r="P64" s="21" t="e">
        <f t="shared" si="10"/>
        <v>#REF!</v>
      </c>
      <c r="Q64" s="21" t="e">
        <f t="shared" si="10"/>
        <v>#REF!</v>
      </c>
    </row>
    <row r="65" spans="1:9" x14ac:dyDescent="0.25">
      <c r="A65" s="1" t="s">
        <v>75</v>
      </c>
    </row>
    <row r="66" spans="1:9" x14ac:dyDescent="0.25">
      <c r="A66" s="1" t="s">
        <v>91</v>
      </c>
      <c r="F66" s="1">
        <v>0</v>
      </c>
    </row>
    <row r="67" spans="1:9" x14ac:dyDescent="0.25">
      <c r="A67" s="1" t="s">
        <v>90</v>
      </c>
    </row>
    <row r="69" spans="1:9" ht="18" x14ac:dyDescent="0.25">
      <c r="A69" s="22" t="s">
        <v>76</v>
      </c>
      <c r="B69" s="22"/>
      <c r="C69" s="22"/>
    </row>
    <row r="70" spans="1:9" ht="18" x14ac:dyDescent="0.25">
      <c r="A70" s="23" t="s">
        <v>77</v>
      </c>
      <c r="B70" s="24"/>
      <c r="C70" s="24"/>
      <c r="D70" s="23"/>
      <c r="E70" s="23"/>
      <c r="F70" s="23"/>
      <c r="G70" s="25"/>
    </row>
    <row r="71" spans="1:9" ht="18" x14ac:dyDescent="0.25">
      <c r="A71" s="23" t="s">
        <v>78</v>
      </c>
      <c r="B71" s="24"/>
      <c r="C71" s="24"/>
      <c r="D71" s="23"/>
      <c r="E71" s="23"/>
      <c r="F71" s="23"/>
      <c r="G71" s="25"/>
    </row>
    <row r="72" spans="1:9" ht="15" customHeight="1" x14ac:dyDescent="0.25">
      <c r="A72" s="31" t="s">
        <v>79</v>
      </c>
      <c r="B72" s="31"/>
      <c r="C72" s="31"/>
      <c r="D72" s="31"/>
      <c r="E72" s="31"/>
      <c r="F72" s="31"/>
      <c r="G72" s="25"/>
    </row>
    <row r="73" spans="1:9" ht="29.25" customHeight="1" x14ac:dyDescent="0.25">
      <c r="A73" s="31"/>
      <c r="B73" s="31"/>
      <c r="C73" s="31"/>
      <c r="D73" s="31"/>
      <c r="E73" s="31"/>
      <c r="F73" s="31"/>
      <c r="G73" s="25"/>
    </row>
    <row r="74" spans="1:9" x14ac:dyDescent="0.25">
      <c r="A74" s="23" t="s">
        <v>80</v>
      </c>
      <c r="B74" s="23"/>
      <c r="C74" s="23"/>
      <c r="D74" s="23"/>
      <c r="E74" s="23"/>
      <c r="F74" s="23"/>
      <c r="G74" s="25"/>
    </row>
    <row r="75" spans="1:9" x14ac:dyDescent="0.25">
      <c r="A75" s="23" t="s">
        <v>81</v>
      </c>
      <c r="B75" s="23"/>
      <c r="C75" s="23"/>
      <c r="D75" s="23"/>
      <c r="E75" s="23"/>
      <c r="F75" s="23"/>
      <c r="G75" s="25"/>
    </row>
    <row r="76" spans="1:9" x14ac:dyDescent="0.25">
      <c r="A76" s="23" t="s">
        <v>82</v>
      </c>
      <c r="B76" s="23"/>
      <c r="C76" s="23"/>
      <c r="D76" s="26"/>
      <c r="E76" s="23"/>
      <c r="F76" s="23"/>
      <c r="G76" s="25"/>
    </row>
    <row r="77" spans="1:9" x14ac:dyDescent="0.25">
      <c r="A77" s="23" t="s">
        <v>83</v>
      </c>
      <c r="B77" s="23"/>
      <c r="C77" s="23"/>
      <c r="D77" s="26"/>
      <c r="E77" s="23"/>
      <c r="F77" s="23"/>
      <c r="G77" s="25"/>
    </row>
    <row r="78" spans="1:9" x14ac:dyDescent="0.25">
      <c r="I78" s="27"/>
    </row>
    <row r="79" spans="1:9" x14ac:dyDescent="0.25">
      <c r="I79" s="27"/>
    </row>
    <row r="80" spans="1:9" x14ac:dyDescent="0.25">
      <c r="I80" s="27"/>
    </row>
    <row r="81" spans="1:9" x14ac:dyDescent="0.25">
      <c r="I81" s="27"/>
    </row>
    <row r="82" spans="1:9" x14ac:dyDescent="0.25">
      <c r="I82" s="27"/>
    </row>
    <row r="83" spans="1:9" x14ac:dyDescent="0.25">
      <c r="I83" s="27"/>
    </row>
    <row r="84" spans="1:9" x14ac:dyDescent="0.25">
      <c r="I84" s="27"/>
    </row>
    <row r="85" spans="1:9" x14ac:dyDescent="0.25">
      <c r="I85" s="27"/>
    </row>
    <row r="86" spans="1:9" x14ac:dyDescent="0.25">
      <c r="I86" s="27"/>
    </row>
    <row r="87" spans="1:9" x14ac:dyDescent="0.25">
      <c r="A87" s="28" t="s">
        <v>84</v>
      </c>
      <c r="B87" s="29"/>
      <c r="C87" s="29"/>
      <c r="F87" s="28" t="s">
        <v>85</v>
      </c>
      <c r="G87" s="30"/>
      <c r="H87" s="30"/>
      <c r="I87" s="27"/>
    </row>
    <row r="88" spans="1:9" x14ac:dyDescent="0.25">
      <c r="A88" s="29" t="s">
        <v>86</v>
      </c>
      <c r="G88" s="1" t="s">
        <v>87</v>
      </c>
    </row>
    <row r="89" spans="1:9" x14ac:dyDescent="0.25">
      <c r="A89" s="29" t="s">
        <v>88</v>
      </c>
      <c r="G89" s="1" t="s">
        <v>89</v>
      </c>
    </row>
  </sheetData>
  <mergeCells count="1">
    <mergeCell ref="A72:F73"/>
  </mergeCells>
  <pageMargins left="0.23622047244094499" right="0.15748031496063" top="0.82677165354330695" bottom="0.59055118110236204" header="0.23622047244094499" footer="0.47244094488188998"/>
  <pageSetup scale="44" fitToHeight="2" orientation="landscape" r:id="rId1"/>
  <headerFooter>
    <oddHeader>&amp;L&amp;D&amp;CDEPARTAMENTO AEROPORTUARIO 
  Año 2024
Ejecución de Gastos y Aplicaciones Financieras
Valores en RD$&amp;R&amp;G</oddHeader>
    <oddFooter>&amp;R&amp;9Pág.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Presupuesto UAI (2)</vt:lpstr>
      <vt:lpstr>'Ejecución Presupuesto UAI (2)'!Títulos_a_imprimir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Hommy Castillo</dc:creator>
  <cp:lastModifiedBy>Hommy Castillo</cp:lastModifiedBy>
  <cp:lastPrinted>2024-08-06T15:14:15Z</cp:lastPrinted>
  <dcterms:created xsi:type="dcterms:W3CDTF">2024-05-24T15:13:07Z</dcterms:created>
  <dcterms:modified xsi:type="dcterms:W3CDTF">2024-08-06T18:22:52Z</dcterms:modified>
</cp:coreProperties>
</file>