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30.1.5\operativo cuotas compromiso\CERTIFICACIONES Y CUOTAS 2025\ENERO 2025\"/>
    </mc:Choice>
  </mc:AlternateContent>
  <xr:revisionPtr revIDLastSave="0" documentId="8_{9F6AEE6B-0C2A-4132-8320-22F7CEBE0A25}" xr6:coauthVersionLast="47" xr6:coauthVersionMax="47" xr10:uidLastSave="{00000000-0000-0000-0000-000000000000}"/>
  <bookViews>
    <workbookView xWindow="-120" yWindow="-120" windowWidth="25440" windowHeight="15390" xr2:uid="{91AE218D-378E-41D4-A47D-8AFF7CE427DF}"/>
  </bookViews>
  <sheets>
    <sheet name="PRESUPUESTO APROBADO 2025" sheetId="1" r:id="rId1"/>
  </sheets>
  <externalReferences>
    <externalReference r:id="rId2"/>
  </externalReferences>
  <definedNames>
    <definedName name="_xlnm.Print_Titles" localSheetId="0">'PRESUPUESTO APROBADO 2025'!$12:$12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B74" i="1"/>
  <c r="B71" i="1"/>
  <c r="B68" i="1"/>
  <c r="B76" i="1" s="1"/>
  <c r="C61" i="1"/>
  <c r="C58" i="1"/>
  <c r="B57" i="1"/>
  <c r="B56" i="1"/>
  <c r="B55" i="1" s="1"/>
  <c r="C55" i="1"/>
  <c r="C65" i="1" s="1"/>
  <c r="C78" i="1" s="1"/>
  <c r="B54" i="1"/>
  <c r="B53" i="1"/>
  <c r="B51" i="1"/>
  <c r="B50" i="1"/>
  <c r="B49" i="1"/>
  <c r="B48" i="1"/>
  <c r="B47" i="1"/>
  <c r="B46" i="1"/>
  <c r="B45" i="1" s="1"/>
  <c r="C45" i="1"/>
  <c r="B44" i="1"/>
  <c r="B43" i="1"/>
  <c r="B42" i="1"/>
  <c r="B41" i="1"/>
  <c r="C40" i="1"/>
  <c r="B40" i="1"/>
  <c r="B39" i="1"/>
  <c r="B37" i="1"/>
  <c r="B36" i="1"/>
  <c r="B35" i="1"/>
  <c r="B34" i="1"/>
  <c r="B33" i="1"/>
  <c r="B32" i="1"/>
  <c r="B31" i="1"/>
  <c r="B30" i="1" s="1"/>
  <c r="C30" i="1"/>
  <c r="B29" i="1"/>
  <c r="B28" i="1"/>
  <c r="B27" i="1"/>
  <c r="B26" i="1"/>
  <c r="B25" i="1"/>
  <c r="B24" i="1"/>
  <c r="B20" i="1" s="1"/>
  <c r="B23" i="1"/>
  <c r="B22" i="1"/>
  <c r="B21" i="1"/>
  <c r="C20" i="1"/>
  <c r="B19" i="1"/>
  <c r="B18" i="1"/>
  <c r="B17" i="1"/>
  <c r="B14" i="1" s="1"/>
  <c r="B16" i="1"/>
  <c r="B15" i="1"/>
  <c r="C14" i="1"/>
  <c r="B13" i="1"/>
  <c r="B65" i="1" l="1"/>
  <c r="B78" i="1" s="1"/>
</calcChain>
</file>

<file path=xl/sharedStrings.xml><?xml version="1.0" encoding="utf-8"?>
<sst xmlns="http://schemas.openxmlformats.org/spreadsheetml/2006/main" count="84" uniqueCount="84">
  <si>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</si>
  <si>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</si>
  <si>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</si>
  <si>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</si>
  <si>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</si>
  <si>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</si>
  <si>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</si>
  <si>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</si>
  <si>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</si>
  <si>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</si>
  <si>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</si>
  <si>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</si>
  <si>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</si>
  <si>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</si>
  <si>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</si>
  <si>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</si>
  <si>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</si>
  <si>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</si>
  <si>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</si>
  <si>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</si>
  <si>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</si>
  <si>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</si>
  <si>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</si>
  <si>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</si>
  <si>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</si>
  <si>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</si>
  <si>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</si>
  <si>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</si>
  <si>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</si>
  <si>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</si>
  <si>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</si>
  <si>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</si>
  <si>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</si>
  <si>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</si>
  <si>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</si>
  <si>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</si>
  <si>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</si>
  <si>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</si>
  <si>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</si>
  <si>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</si>
  <si>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</si>
  <si>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</si>
  <si>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</si>
  <si>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</si>
  <si>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</si>
  <si>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</si>
  <si>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</si>
  <si>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</si>
  <si>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</si>
  <si>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</si>
  <si>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</si>
  <si>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</si>
  <si>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</si>
  <si>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</si>
  <si>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</si>
  <si>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</si>
  <si>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</si>
  <si>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</si>
  <si>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</si>
  <si>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</si>
  <si>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</si>
  <si>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</si>
  <si>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</si>
  <si>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</si>
  <si>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</si>
  <si>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</si>
  <si>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</si>
  <si>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[9995,102]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</si>
  <si>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</si>
  <si>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</si>
  <si>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</si>
  <si>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</si>
  <si>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</si>
  <si>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</si>
  <si>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</si>
  <si>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ELABORADO POR: _________________________________</t>
  </si>
  <si>
    <t>REVISADO POR: _________________________________</t>
  </si>
  <si>
    <t>Lic. Hommy Castillo</t>
  </si>
  <si>
    <t>Lic. Baudy Antigua</t>
  </si>
  <si>
    <t>Analista de Presupuesto</t>
  </si>
  <si>
    <t>Encargado Financiero</t>
  </si>
  <si>
    <t>APROBADO POR: _________________________________</t>
  </si>
  <si>
    <t>Lic. Víctor Pichardo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</si>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</sst>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2" fillId="2" borderId="0" xfId="1" applyFont="1" applyFill="1" applyAlignment="1">
      <alignment horizontal="center"/>
    </xf>
    <xf numFmtId="43" fontId="2" fillId="2" borderId="0" xfId="1" applyFont="1" applyFill="1" applyAlignment="1">
      <alignment horizontal="right"/>
    </xf>
    <xf numFmtId="43" fontId="2" fillId="3" borderId="0" xfId="1" applyFont="1" applyFill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43" fontId="4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4" fillId="0" borderId="0" xfId="1" applyFont="1" applyAlignment="1">
      <alignment vertical="center"/>
    </xf>
    <xf numFmtId="43" fontId="4" fillId="0" borderId="0" xfId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2"/>
    </xf>
    <xf numFmtId="43" fontId="3" fillId="0" borderId="0" xfId="1" applyFont="1" applyAlignment="1">
      <alignment vertical="center" wrapText="1"/>
    </xf>
    <xf numFmtId="43" fontId="3" fillId="0" borderId="0" xfId="1" applyFont="1" applyAlignment="1">
      <alignment horizontal="center"/>
    </xf>
    <xf numFmtId="164" fontId="4" fillId="0" borderId="0" xfId="0" applyNumberFormat="1" applyFont="1" applyAlignment="1">
      <alignment horizontal="center" vertical="center" wrapText="1"/>
    </xf>
    <xf numFmtId="43" fontId="3" fillId="4" borderId="0" xfId="1" applyFont="1" applyFill="1" applyAlignment="1">
      <alignment vertical="center" wrapText="1"/>
    </xf>
    <xf numFmtId="43" fontId="4" fillId="0" borderId="0" xfId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43" fontId="2" fillId="5" borderId="1" xfId="1" applyFont="1" applyFill="1" applyBorder="1" applyAlignment="1">
      <alignment vertical="center" wrapText="1"/>
    </xf>
    <xf numFmtId="43" fontId="3" fillId="0" borderId="0" xfId="1" applyFont="1"/>
    <xf numFmtId="43" fontId="2" fillId="5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1" applyNumberFormat="1" applyFont="1" applyAlignment="1">
      <alignment horizontal="left" vertical="top" wrapText="1"/>
    </xf>
    <xf numFmtId="43" fontId="3" fillId="0" borderId="0" xfId="1" applyFont="1" applyAlignment="1">
      <alignment vertical="center"/>
    </xf>
    <xf numFmtId="43" fontId="3" fillId="0" borderId="0" xfId="1" applyFont="1" applyAlignment="1">
      <alignment horizontal="left" vertical="center"/>
    </xf>
    <xf numFmtId="43" fontId="3" fillId="0" borderId="2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21167</xdr:colOff>
      <xdr:row>0</xdr:row>
      <xdr:rowOff>95251</xdr:rowOff>
    </xdr:from>
    <xdr:ext cx="746125" cy="1424516"/>
    <xdr:pic>
      <xdr:nvPicPr>
        <xdr:cNvPr id="2" name="Imagen 2">
          <a:extLst>
            <a:ext uri="{FF2B5EF4-FFF2-40B4-BE49-F238E27FC236}">
              <a16:creationId xmlns:a16="http://schemas.microsoft.com/office/drawing/2014/main" id="{12157AD7-4A35-42E2-8721-F9F24AA15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7" y="95251"/>
          <a:ext cx="746125" cy="1424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862543</xdr:colOff>
      <xdr:row>1</xdr:row>
      <xdr:rowOff>28575</xdr:rowOff>
    </xdr:from>
    <xdr:to>
      <xdr:col>0</xdr:col>
      <xdr:colOff>2323042</xdr:colOff>
      <xdr:row>9</xdr:row>
      <xdr:rowOff>70909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2D482E0-4656-4DFC-98A7-A42C5824E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2543" y="180975"/>
          <a:ext cx="1460499" cy="12615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castillo\Desktop\2025\PRESUPUESTO%20APROBADO%202025.xlsx" TargetMode="External"/><Relationship Id="rId1" Type="http://schemas.openxmlformats.org/officeDocument/2006/relationships/externalLinkPath" Target="file:///C:\Users\hcastillo\Desktop\2025\PRESUPUESTO%20APROBAD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APROBADO 2025"/>
      <sheetName val="EJECUCION PRESUPUESTARIA 2025"/>
      <sheetName val="DETALLE DE EJECUCION 2025 (2)"/>
      <sheetName val="DETALLE DE EJECUCION 2025"/>
      <sheetName val="INGRESOS"/>
      <sheetName val="SIGEF"/>
      <sheetName val="TIC"/>
      <sheetName val="Modificacion de ajuste cuentas"/>
      <sheetName val="INGRESOS (2)"/>
    </sheetNames>
    <sheetDataSet>
      <sheetData sheetId="0"/>
      <sheetData sheetId="1">
        <row r="15">
          <cell r="D15">
            <v>2213000000</v>
          </cell>
        </row>
        <row r="17">
          <cell r="D17">
            <v>480500000</v>
          </cell>
        </row>
        <row r="18">
          <cell r="D18">
            <v>160450000</v>
          </cell>
        </row>
        <row r="19">
          <cell r="D19">
            <v>18600000</v>
          </cell>
        </row>
        <row r="20">
          <cell r="D20">
            <v>67500000</v>
          </cell>
        </row>
        <row r="21">
          <cell r="D21">
            <v>78000000</v>
          </cell>
        </row>
        <row r="23">
          <cell r="D23">
            <v>15200000</v>
          </cell>
        </row>
        <row r="24">
          <cell r="D24">
            <v>47000000</v>
          </cell>
        </row>
        <row r="25">
          <cell r="D25">
            <v>12500000</v>
          </cell>
        </row>
        <row r="26">
          <cell r="D26">
            <v>6450000</v>
          </cell>
        </row>
        <row r="27">
          <cell r="D27">
            <v>16200000</v>
          </cell>
        </row>
        <row r="28">
          <cell r="D28">
            <v>20500000</v>
          </cell>
        </row>
        <row r="29">
          <cell r="D29">
            <v>17820000</v>
          </cell>
        </row>
        <row r="30">
          <cell r="D30">
            <v>211010000</v>
          </cell>
        </row>
        <row r="31">
          <cell r="D31">
            <v>19400000</v>
          </cell>
        </row>
        <row r="33">
          <cell r="D33">
            <v>2220000</v>
          </cell>
        </row>
        <row r="34">
          <cell r="D34">
            <v>950000</v>
          </cell>
        </row>
        <row r="35">
          <cell r="D35">
            <v>2385000</v>
          </cell>
        </row>
        <row r="36">
          <cell r="D36">
            <v>0</v>
          </cell>
        </row>
        <row r="37">
          <cell r="D37">
            <v>550000</v>
          </cell>
        </row>
        <row r="38">
          <cell r="D38">
            <v>2000000</v>
          </cell>
        </row>
        <row r="39">
          <cell r="D39">
            <v>14480000</v>
          </cell>
        </row>
        <row r="40">
          <cell r="D40">
            <v>211000000</v>
          </cell>
        </row>
        <row r="42">
          <cell r="D42">
            <v>21000000</v>
          </cell>
        </row>
        <row r="43">
          <cell r="D43">
            <v>1500000</v>
          </cell>
        </row>
        <row r="45">
          <cell r="D45">
            <v>50000000</v>
          </cell>
        </row>
        <row r="47">
          <cell r="D47">
            <v>7500000</v>
          </cell>
        </row>
        <row r="48">
          <cell r="D48">
            <v>1700000</v>
          </cell>
        </row>
        <row r="49">
          <cell r="D49">
            <v>800000</v>
          </cell>
        </row>
        <row r="51">
          <cell r="D51">
            <v>20850000</v>
          </cell>
        </row>
        <row r="52">
          <cell r="D52">
            <v>2900000</v>
          </cell>
        </row>
        <row r="53">
          <cell r="D53">
            <v>1042000</v>
          </cell>
        </row>
        <row r="54">
          <cell r="D54">
            <v>3000000</v>
          </cell>
        </row>
        <row r="55">
          <cell r="D55">
            <v>209293000</v>
          </cell>
        </row>
        <row r="57">
          <cell r="D57">
            <v>80000000</v>
          </cell>
        </row>
        <row r="58">
          <cell r="D58">
            <v>408700000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1E46D-104C-4A3D-8BBD-5D6F9CD856E3}">
  <sheetPr>
    <pageSetUpPr fitToPage="1"/>
  </sheetPr>
  <dimension ref="A12:C105"/>
  <sheetViews>
    <sheetView showGridLines="0" tabSelected="1" zoomScale="90" zoomScaleNormal="90" workbookViewId="0">
      <selection activeCell="A104" sqref="A104"/>
    </sheetView>
  </sheetViews>
  <sheetFormatPr baseColWidth="10" defaultColWidth="9.140625" defaultRowHeight="12" x14ac:dyDescent="0.2"/>
  <cols>
    <col min="1" max="1" width="94.7109375" style="4" customWidth="1"/>
    <col min="2" max="2" width="28.140625" style="19" customWidth="1"/>
    <col min="3" max="3" width="32.5703125" style="19" hidden="1" customWidth="1"/>
    <col min="4" max="16384" width="9.140625" style="4"/>
  </cols>
  <sheetData>
    <row r="12" spans="1:3" x14ac:dyDescent="0.2">
      <c r="A12" s="1" t="s">
        <v>0</v>
      </c>
      <c r="B12" s="2" t="s">
        <v>1</v>
      </c>
      <c r="C12" s="3" t="s">
        <v>2</v>
      </c>
    </row>
    <row r="13" spans="1:3" x14ac:dyDescent="0.2">
      <c r="A13" s="5" t="s">
        <v>3</v>
      </c>
      <c r="B13" s="6">
        <f>+'[1]EJECUCION PRESUPUESTARIA 2025'!D15</f>
        <v>2213000000</v>
      </c>
      <c r="C13" s="6"/>
    </row>
    <row r="14" spans="1:3" x14ac:dyDescent="0.2">
      <c r="A14" s="7" t="s">
        <v>4</v>
      </c>
      <c r="B14" s="8">
        <f>SUM(B15:B19)</f>
        <v>805050000</v>
      </c>
      <c r="C14" s="9">
        <f>SUM(C15:C19)</f>
        <v>0</v>
      </c>
    </row>
    <row r="15" spans="1:3" x14ac:dyDescent="0.2">
      <c r="A15" s="10" t="s">
        <v>5</v>
      </c>
      <c r="B15" s="11">
        <f>+'[1]EJECUCION PRESUPUESTARIA 2025'!D17</f>
        <v>480500000</v>
      </c>
      <c r="C15" s="9">
        <v>0</v>
      </c>
    </row>
    <row r="16" spans="1:3" x14ac:dyDescent="0.2">
      <c r="A16" s="10" t="s">
        <v>6</v>
      </c>
      <c r="B16" s="11">
        <f>+'[1]EJECUCION PRESUPUESTARIA 2025'!D18</f>
        <v>160450000</v>
      </c>
      <c r="C16" s="9">
        <v>0</v>
      </c>
    </row>
    <row r="17" spans="1:3" x14ac:dyDescent="0.2">
      <c r="A17" s="10" t="s">
        <v>7</v>
      </c>
      <c r="B17" s="11">
        <f>+'[1]EJECUCION PRESUPUESTARIA 2025'!D19</f>
        <v>18600000</v>
      </c>
      <c r="C17" s="9">
        <v>0</v>
      </c>
    </row>
    <row r="18" spans="1:3" x14ac:dyDescent="0.2">
      <c r="A18" s="10" t="s">
        <v>8</v>
      </c>
      <c r="B18" s="11">
        <f>+'[1]EJECUCION PRESUPUESTARIA 2025'!D20</f>
        <v>67500000</v>
      </c>
      <c r="C18" s="9">
        <v>0</v>
      </c>
    </row>
    <row r="19" spans="1:3" x14ac:dyDescent="0.2">
      <c r="A19" s="10" t="s">
        <v>9</v>
      </c>
      <c r="B19" s="11">
        <f>+'[1]EJECUCION PRESUPUESTARIA 2025'!D21</f>
        <v>78000000</v>
      </c>
      <c r="C19" s="12">
        <v>0</v>
      </c>
    </row>
    <row r="20" spans="1:3" x14ac:dyDescent="0.2">
      <c r="A20" s="7" t="s">
        <v>10</v>
      </c>
      <c r="B20" s="8">
        <f>SUM(B21:B29)</f>
        <v>366080000</v>
      </c>
      <c r="C20" s="13">
        <f>SUM(C21:C29)</f>
        <v>0</v>
      </c>
    </row>
    <row r="21" spans="1:3" x14ac:dyDescent="0.2">
      <c r="A21" s="10" t="s">
        <v>11</v>
      </c>
      <c r="B21" s="11">
        <f>+'[1]EJECUCION PRESUPUESTARIA 2025'!D23</f>
        <v>15200000</v>
      </c>
      <c r="C21" s="12">
        <v>0</v>
      </c>
    </row>
    <row r="22" spans="1:3" x14ac:dyDescent="0.2">
      <c r="A22" s="10" t="s">
        <v>12</v>
      </c>
      <c r="B22" s="11">
        <f>+'[1]EJECUCION PRESUPUESTARIA 2025'!D24</f>
        <v>47000000</v>
      </c>
      <c r="C22" s="12">
        <v>0</v>
      </c>
    </row>
    <row r="23" spans="1:3" x14ac:dyDescent="0.2">
      <c r="A23" s="10" t="s">
        <v>13</v>
      </c>
      <c r="B23" s="11">
        <f>+'[1]EJECUCION PRESUPUESTARIA 2025'!D25</f>
        <v>12500000</v>
      </c>
      <c r="C23" s="12">
        <v>0</v>
      </c>
    </row>
    <row r="24" spans="1:3" ht="18" customHeight="1" x14ac:dyDescent="0.2">
      <c r="A24" s="10" t="s">
        <v>14</v>
      </c>
      <c r="B24" s="11">
        <f>+'[1]EJECUCION PRESUPUESTARIA 2025'!D26</f>
        <v>6450000</v>
      </c>
      <c r="C24" s="12">
        <v>0</v>
      </c>
    </row>
    <row r="25" spans="1:3" x14ac:dyDescent="0.2">
      <c r="A25" s="10" t="s">
        <v>15</v>
      </c>
      <c r="B25" s="11">
        <f>+'[1]EJECUCION PRESUPUESTARIA 2025'!D27</f>
        <v>16200000</v>
      </c>
      <c r="C25" s="12">
        <v>0</v>
      </c>
    </row>
    <row r="26" spans="1:3" x14ac:dyDescent="0.2">
      <c r="A26" s="10" t="s">
        <v>16</v>
      </c>
      <c r="B26" s="11">
        <f>+'[1]EJECUCION PRESUPUESTARIA 2025'!D28</f>
        <v>20500000</v>
      </c>
      <c r="C26" s="12">
        <v>0</v>
      </c>
    </row>
    <row r="27" spans="1:3" x14ac:dyDescent="0.2">
      <c r="A27" s="10" t="s">
        <v>17</v>
      </c>
      <c r="B27" s="11">
        <f>+'[1]EJECUCION PRESUPUESTARIA 2025'!D29</f>
        <v>17820000</v>
      </c>
      <c r="C27" s="12">
        <v>0</v>
      </c>
    </row>
    <row r="28" spans="1:3" x14ac:dyDescent="0.2">
      <c r="A28" s="10" t="s">
        <v>18</v>
      </c>
      <c r="B28" s="11">
        <f>+'[1]EJECUCION PRESUPUESTARIA 2025'!D30</f>
        <v>211010000</v>
      </c>
      <c r="C28" s="12">
        <v>0</v>
      </c>
    </row>
    <row r="29" spans="1:3" x14ac:dyDescent="0.2">
      <c r="A29" s="10" t="s">
        <v>19</v>
      </c>
      <c r="B29" s="11">
        <f>+'[1]EJECUCION PRESUPUESTARIA 2025'!D31</f>
        <v>19400000</v>
      </c>
      <c r="C29" s="12">
        <v>0</v>
      </c>
    </row>
    <row r="30" spans="1:3" x14ac:dyDescent="0.2">
      <c r="A30" s="7" t="s">
        <v>20</v>
      </c>
      <c r="B30" s="8">
        <f>SUM(B31:B39)</f>
        <v>233585000</v>
      </c>
      <c r="C30" s="13">
        <f>SUM(C31:C39)</f>
        <v>0</v>
      </c>
    </row>
    <row r="31" spans="1:3" x14ac:dyDescent="0.2">
      <c r="A31" s="10" t="s">
        <v>21</v>
      </c>
      <c r="B31" s="11">
        <f>+'[1]EJECUCION PRESUPUESTARIA 2025'!D33</f>
        <v>2220000</v>
      </c>
      <c r="C31" s="12">
        <v>0</v>
      </c>
    </row>
    <row r="32" spans="1:3" x14ac:dyDescent="0.2">
      <c r="A32" s="10" t="s">
        <v>22</v>
      </c>
      <c r="B32" s="11">
        <f>+'[1]EJECUCION PRESUPUESTARIA 2025'!D34</f>
        <v>950000</v>
      </c>
      <c r="C32" s="12">
        <v>0</v>
      </c>
    </row>
    <row r="33" spans="1:3" x14ac:dyDescent="0.2">
      <c r="A33" s="10" t="s">
        <v>23</v>
      </c>
      <c r="B33" s="11">
        <f>+'[1]EJECUCION PRESUPUESTARIA 2025'!D35</f>
        <v>2385000</v>
      </c>
      <c r="C33" s="12">
        <v>0</v>
      </c>
    </row>
    <row r="34" spans="1:3" x14ac:dyDescent="0.2">
      <c r="A34" s="10" t="s">
        <v>24</v>
      </c>
      <c r="B34" s="11">
        <f>+'[1]EJECUCION PRESUPUESTARIA 2025'!D36</f>
        <v>0</v>
      </c>
      <c r="C34" s="12">
        <v>0</v>
      </c>
    </row>
    <row r="35" spans="1:3" x14ac:dyDescent="0.2">
      <c r="A35" s="10" t="s">
        <v>25</v>
      </c>
      <c r="B35" s="11">
        <f>+'[1]EJECUCION PRESUPUESTARIA 2025'!D37</f>
        <v>550000</v>
      </c>
      <c r="C35" s="12">
        <v>0</v>
      </c>
    </row>
    <row r="36" spans="1:3" x14ac:dyDescent="0.2">
      <c r="A36" s="10" t="s">
        <v>26</v>
      </c>
      <c r="B36" s="14">
        <f>+'[1]EJECUCION PRESUPUESTARIA 2025'!D38</f>
        <v>2000000</v>
      </c>
      <c r="C36" s="12">
        <v>0</v>
      </c>
    </row>
    <row r="37" spans="1:3" x14ac:dyDescent="0.2">
      <c r="A37" s="10" t="s">
        <v>27</v>
      </c>
      <c r="B37" s="14">
        <f>+'[1]EJECUCION PRESUPUESTARIA 2025'!D39</f>
        <v>14480000</v>
      </c>
      <c r="C37" s="12">
        <v>0</v>
      </c>
    </row>
    <row r="38" spans="1:3" x14ac:dyDescent="0.2">
      <c r="A38" s="10" t="s">
        <v>28</v>
      </c>
      <c r="B38" s="11">
        <v>0</v>
      </c>
      <c r="C38" s="12">
        <v>0</v>
      </c>
    </row>
    <row r="39" spans="1:3" x14ac:dyDescent="0.2">
      <c r="A39" s="10" t="s">
        <v>29</v>
      </c>
      <c r="B39" s="11">
        <f>+'[1]EJECUCION PRESUPUESTARIA 2025'!D40</f>
        <v>211000000</v>
      </c>
      <c r="C39" s="12">
        <v>0</v>
      </c>
    </row>
    <row r="40" spans="1:3" x14ac:dyDescent="0.2">
      <c r="A40" s="7" t="s">
        <v>30</v>
      </c>
      <c r="B40" s="8">
        <f>SUM(B41:B42)</f>
        <v>22500000</v>
      </c>
      <c r="C40" s="13">
        <f>SUM(C41:C42)</f>
        <v>0</v>
      </c>
    </row>
    <row r="41" spans="1:3" x14ac:dyDescent="0.2">
      <c r="A41" s="10" t="s">
        <v>31</v>
      </c>
      <c r="B41" s="11">
        <f>+'[1]EJECUCION PRESUPUESTARIA 2025'!D42</f>
        <v>21000000</v>
      </c>
      <c r="C41" s="12">
        <v>0</v>
      </c>
    </row>
    <row r="42" spans="1:3" x14ac:dyDescent="0.2">
      <c r="A42" s="10" t="s">
        <v>32</v>
      </c>
      <c r="B42" s="11">
        <f>+'[1]EJECUCION PRESUPUESTARIA 2025'!D43</f>
        <v>1500000</v>
      </c>
      <c r="C42" s="12">
        <v>0</v>
      </c>
    </row>
    <row r="43" spans="1:3" x14ac:dyDescent="0.2">
      <c r="A43" s="7" t="s">
        <v>33</v>
      </c>
      <c r="B43" s="8">
        <f>SUM(B44:B44)</f>
        <v>50000000</v>
      </c>
      <c r="C43" s="13">
        <v>0</v>
      </c>
    </row>
    <row r="44" spans="1:3" x14ac:dyDescent="0.2">
      <c r="A44" s="10" t="s">
        <v>34</v>
      </c>
      <c r="B44" s="11">
        <f>+'[1]EJECUCION PRESUPUESTARIA 2025'!D45</f>
        <v>50000000</v>
      </c>
      <c r="C44" s="12">
        <v>0</v>
      </c>
    </row>
    <row r="45" spans="1:3" x14ac:dyDescent="0.2">
      <c r="A45" s="7" t="s">
        <v>35</v>
      </c>
      <c r="B45" s="8">
        <f>SUM(B46:B54)</f>
        <v>247085000</v>
      </c>
      <c r="C45" s="13">
        <f>SUM(C46:C54)</f>
        <v>0</v>
      </c>
    </row>
    <row r="46" spans="1:3" x14ac:dyDescent="0.2">
      <c r="A46" s="10" t="s">
        <v>36</v>
      </c>
      <c r="B46" s="11">
        <f>+'[1]EJECUCION PRESUPUESTARIA 2025'!D47</f>
        <v>7500000</v>
      </c>
      <c r="C46" s="12">
        <v>0</v>
      </c>
    </row>
    <row r="47" spans="1:3" x14ac:dyDescent="0.2">
      <c r="A47" s="10" t="s">
        <v>37</v>
      </c>
      <c r="B47" s="11">
        <f>+'[1]EJECUCION PRESUPUESTARIA 2025'!D48</f>
        <v>1700000</v>
      </c>
      <c r="C47" s="12">
        <v>0</v>
      </c>
    </row>
    <row r="48" spans="1:3" x14ac:dyDescent="0.2">
      <c r="A48" s="10" t="s">
        <v>38</v>
      </c>
      <c r="B48" s="11">
        <f>+'[1]EJECUCION PRESUPUESTARIA 2025'!D49</f>
        <v>800000</v>
      </c>
      <c r="C48" s="12">
        <v>0</v>
      </c>
    </row>
    <row r="49" spans="1:3" x14ac:dyDescent="0.2">
      <c r="A49" s="10" t="s">
        <v>39</v>
      </c>
      <c r="B49" s="11">
        <f>+'[1]EJECUCION PRESUPUESTARIA 2025'!D51</f>
        <v>20850000</v>
      </c>
      <c r="C49" s="12">
        <v>0</v>
      </c>
    </row>
    <row r="50" spans="1:3" x14ac:dyDescent="0.2">
      <c r="A50" s="10" t="s">
        <v>40</v>
      </c>
      <c r="B50" s="11">
        <f>+'[1]EJECUCION PRESUPUESTARIA 2025'!D52</f>
        <v>2900000</v>
      </c>
      <c r="C50" s="12">
        <v>0</v>
      </c>
    </row>
    <row r="51" spans="1:3" x14ac:dyDescent="0.2">
      <c r="A51" s="10" t="s">
        <v>41</v>
      </c>
      <c r="B51" s="11">
        <f>+'[1]EJECUCION PRESUPUESTARIA 2025'!D53</f>
        <v>1042000</v>
      </c>
      <c r="C51" s="12">
        <v>0</v>
      </c>
    </row>
    <row r="52" spans="1:3" x14ac:dyDescent="0.2">
      <c r="A52" s="10" t="s">
        <v>42</v>
      </c>
      <c r="B52" s="11">
        <v>0</v>
      </c>
      <c r="C52" s="12">
        <v>0</v>
      </c>
    </row>
    <row r="53" spans="1:3" x14ac:dyDescent="0.2">
      <c r="A53" s="10" t="s">
        <v>43</v>
      </c>
      <c r="B53" s="11">
        <f>+'[1]EJECUCION PRESUPUESTARIA 2025'!D54</f>
        <v>3000000</v>
      </c>
      <c r="C53" s="12">
        <v>0</v>
      </c>
    </row>
    <row r="54" spans="1:3" x14ac:dyDescent="0.2">
      <c r="A54" s="10" t="s">
        <v>44</v>
      </c>
      <c r="B54" s="11">
        <f>+'[1]EJECUCION PRESUPUESTARIA 2025'!D55</f>
        <v>209293000</v>
      </c>
      <c r="C54" s="12">
        <v>0</v>
      </c>
    </row>
    <row r="55" spans="1:3" x14ac:dyDescent="0.2">
      <c r="A55" s="7" t="s">
        <v>45</v>
      </c>
      <c r="B55" s="8">
        <f>SUM(B56:B57)</f>
        <v>488700000</v>
      </c>
      <c r="C55" s="13">
        <f>SUM(C56:C57)</f>
        <v>0</v>
      </c>
    </row>
    <row r="56" spans="1:3" x14ac:dyDescent="0.2">
      <c r="A56" s="10" t="s">
        <v>46</v>
      </c>
      <c r="B56" s="11">
        <f>+'[1]EJECUCION PRESUPUESTARIA 2025'!D57</f>
        <v>80000000</v>
      </c>
      <c r="C56" s="12">
        <v>0</v>
      </c>
    </row>
    <row r="57" spans="1:3" x14ac:dyDescent="0.2">
      <c r="A57" s="10" t="s">
        <v>47</v>
      </c>
      <c r="B57" s="11">
        <f>+'[1]EJECUCION PRESUPUESTARIA 2025'!D58</f>
        <v>408700000</v>
      </c>
      <c r="C57" s="12">
        <v>0</v>
      </c>
    </row>
    <row r="58" spans="1:3" x14ac:dyDescent="0.2">
      <c r="A58" s="7" t="s">
        <v>48</v>
      </c>
      <c r="B58" s="15">
        <v>0</v>
      </c>
      <c r="C58" s="13">
        <f>SUM(C59:C60)</f>
        <v>0</v>
      </c>
    </row>
    <row r="59" spans="1:3" x14ac:dyDescent="0.2">
      <c r="A59" s="10" t="s">
        <v>49</v>
      </c>
      <c r="B59" s="11">
        <v>0</v>
      </c>
      <c r="C59" s="12">
        <v>0</v>
      </c>
    </row>
    <row r="60" spans="1:3" x14ac:dyDescent="0.2">
      <c r="A60" s="10" t="s">
        <v>50</v>
      </c>
      <c r="B60" s="11">
        <v>0</v>
      </c>
      <c r="C60" s="12">
        <v>0</v>
      </c>
    </row>
    <row r="61" spans="1:3" x14ac:dyDescent="0.2">
      <c r="A61" s="7" t="s">
        <v>51</v>
      </c>
      <c r="B61" s="15">
        <v>0</v>
      </c>
      <c r="C61" s="13">
        <f>SUM(C62:C64)</f>
        <v>0</v>
      </c>
    </row>
    <row r="62" spans="1:3" x14ac:dyDescent="0.2">
      <c r="A62" s="10" t="s">
        <v>52</v>
      </c>
      <c r="B62" s="11">
        <v>0</v>
      </c>
      <c r="C62" s="12">
        <v>0</v>
      </c>
    </row>
    <row r="63" spans="1:3" x14ac:dyDescent="0.2">
      <c r="A63" s="10" t="s">
        <v>53</v>
      </c>
      <c r="B63" s="11"/>
      <c r="C63" s="12">
        <v>0</v>
      </c>
    </row>
    <row r="64" spans="1:3" x14ac:dyDescent="0.2">
      <c r="A64" s="10" t="s">
        <v>54</v>
      </c>
      <c r="B64" s="11">
        <v>0</v>
      </c>
      <c r="C64" s="12">
        <v>0</v>
      </c>
    </row>
    <row r="65" spans="1:3" x14ac:dyDescent="0.2">
      <c r="A65" s="1" t="s">
        <v>55</v>
      </c>
      <c r="B65" s="1">
        <f>+B55+B45+B40+B30+B20+B14+B43</f>
        <v>2213000000</v>
      </c>
      <c r="C65" s="3">
        <f>+C55+C45+C40+C30+C20+C14</f>
        <v>0</v>
      </c>
    </row>
    <row r="66" spans="1:3" x14ac:dyDescent="0.2">
      <c r="A66" s="16"/>
      <c r="B66" s="11"/>
      <c r="C66" s="12"/>
    </row>
    <row r="67" spans="1:3" x14ac:dyDescent="0.2">
      <c r="A67" s="17" t="s">
        <v>56</v>
      </c>
      <c r="B67" s="18"/>
    </row>
    <row r="68" spans="1:3" x14ac:dyDescent="0.2">
      <c r="A68" s="7" t="s">
        <v>57</v>
      </c>
      <c r="B68" s="8">
        <f>SUM(B69:B70)</f>
        <v>0</v>
      </c>
    </row>
    <row r="69" spans="1:3" x14ac:dyDescent="0.2">
      <c r="A69" s="10" t="s">
        <v>58</v>
      </c>
      <c r="B69" s="11">
        <v>0</v>
      </c>
      <c r="C69" s="19">
        <v>0</v>
      </c>
    </row>
    <row r="70" spans="1:3" x14ac:dyDescent="0.2">
      <c r="A70" s="10" t="s">
        <v>59</v>
      </c>
      <c r="B70" s="11">
        <v>0</v>
      </c>
      <c r="C70" s="19">
        <v>0</v>
      </c>
    </row>
    <row r="71" spans="1:3" x14ac:dyDescent="0.2">
      <c r="A71" s="7" t="s">
        <v>60</v>
      </c>
      <c r="B71" s="8">
        <f>SUM(B72:B73)</f>
        <v>0</v>
      </c>
      <c r="C71" s="19">
        <v>0</v>
      </c>
    </row>
    <row r="72" spans="1:3" x14ac:dyDescent="0.2">
      <c r="A72" s="10" t="s">
        <v>61</v>
      </c>
      <c r="B72" s="11"/>
      <c r="C72" s="19">
        <v>0</v>
      </c>
    </row>
    <row r="73" spans="1:3" x14ac:dyDescent="0.2">
      <c r="A73" s="10" t="s">
        <v>62</v>
      </c>
      <c r="B73" s="11"/>
      <c r="C73" s="19">
        <v>0</v>
      </c>
    </row>
    <row r="74" spans="1:3" x14ac:dyDescent="0.2">
      <c r="A74" s="7" t="s">
        <v>63</v>
      </c>
      <c r="B74" s="8">
        <f>SUM(B75:B75)</f>
        <v>0</v>
      </c>
      <c r="C74" s="19">
        <v>0</v>
      </c>
    </row>
    <row r="75" spans="1:3" x14ac:dyDescent="0.2">
      <c r="A75" s="10" t="s">
        <v>64</v>
      </c>
      <c r="B75" s="11">
        <v>0</v>
      </c>
      <c r="C75" s="19">
        <v>0</v>
      </c>
    </row>
    <row r="76" spans="1:3" x14ac:dyDescent="0.2">
      <c r="A76" s="20" t="s">
        <v>65</v>
      </c>
      <c r="B76" s="20">
        <f>+B68+B71+B74</f>
        <v>0</v>
      </c>
      <c r="C76" s="3">
        <f>+C72</f>
        <v>0</v>
      </c>
    </row>
    <row r="78" spans="1:3" x14ac:dyDescent="0.2">
      <c r="A78" s="3" t="s">
        <v>66</v>
      </c>
      <c r="B78" s="3">
        <f>+B76+B65</f>
        <v>2213000000</v>
      </c>
      <c r="C78" s="3">
        <f>+C76+C65</f>
        <v>0</v>
      </c>
    </row>
    <row r="79" spans="1:3" x14ac:dyDescent="0.2">
      <c r="A79" s="4" t="s">
        <v>67</v>
      </c>
    </row>
    <row r="81" spans="1:3" x14ac:dyDescent="0.2">
      <c r="A81" s="21" t="s">
        <v>68</v>
      </c>
    </row>
    <row r="82" spans="1:3" x14ac:dyDescent="0.2">
      <c r="A82" s="22" t="s">
        <v>69</v>
      </c>
    </row>
    <row r="83" spans="1:3" x14ac:dyDescent="0.2">
      <c r="A83" s="22" t="s">
        <v>70</v>
      </c>
    </row>
    <row r="84" spans="1:3" ht="15" customHeight="1" x14ac:dyDescent="0.2">
      <c r="A84" s="23" t="s">
        <v>71</v>
      </c>
      <c r="B84" s="23"/>
      <c r="C84" s="23"/>
    </row>
    <row r="85" spans="1:3" ht="15" customHeight="1" x14ac:dyDescent="0.2">
      <c r="A85" s="23"/>
      <c r="B85" s="23"/>
      <c r="C85" s="23"/>
    </row>
    <row r="86" spans="1:3" x14ac:dyDescent="0.2">
      <c r="A86" s="21" t="s">
        <v>72</v>
      </c>
    </row>
    <row r="87" spans="1:3" x14ac:dyDescent="0.2">
      <c r="A87" s="22" t="s">
        <v>73</v>
      </c>
    </row>
    <row r="88" spans="1:3" x14ac:dyDescent="0.2">
      <c r="A88" s="22" t="s">
        <v>74</v>
      </c>
    </row>
    <row r="89" spans="1:3" x14ac:dyDescent="0.2">
      <c r="B89" s="24"/>
    </row>
    <row r="90" spans="1:3" x14ac:dyDescent="0.2">
      <c r="B90" s="24"/>
    </row>
    <row r="91" spans="1:3" x14ac:dyDescent="0.2">
      <c r="B91" s="24"/>
    </row>
    <row r="92" spans="1:3" x14ac:dyDescent="0.2">
      <c r="A92" s="25" t="s">
        <v>75</v>
      </c>
      <c r="B92" s="24" t="s">
        <v>76</v>
      </c>
    </row>
    <row r="93" spans="1:3" x14ac:dyDescent="0.2">
      <c r="A93" s="25" t="s">
        <v>77</v>
      </c>
      <c r="B93" s="24" t="s">
        <v>78</v>
      </c>
      <c r="C93" s="26"/>
    </row>
    <row r="94" spans="1:3" x14ac:dyDescent="0.2">
      <c r="A94" s="24" t="s">
        <v>79</v>
      </c>
      <c r="B94" s="24" t="s">
        <v>80</v>
      </c>
    </row>
    <row r="95" spans="1:3" x14ac:dyDescent="0.2">
      <c r="A95" s="24"/>
      <c r="B95" s="24"/>
    </row>
    <row r="96" spans="1:3" x14ac:dyDescent="0.2">
      <c r="A96" s="24"/>
      <c r="B96" s="24"/>
    </row>
    <row r="97" spans="1:2" x14ac:dyDescent="0.2">
      <c r="A97" s="24"/>
      <c r="B97" s="24"/>
    </row>
    <row r="98" spans="1:2" x14ac:dyDescent="0.2">
      <c r="A98" s="24"/>
      <c r="B98" s="24"/>
    </row>
    <row r="99" spans="1:2" x14ac:dyDescent="0.2">
      <c r="A99" s="24" t="s">
        <v>81</v>
      </c>
      <c r="B99" s="4"/>
    </row>
    <row r="100" spans="1:2" x14ac:dyDescent="0.2">
      <c r="A100" s="24" t="s">
        <v>82</v>
      </c>
    </row>
    <row r="101" spans="1:2" x14ac:dyDescent="0.2">
      <c r="A101" s="24" t="s">
        <v>83</v>
      </c>
    </row>
    <row r="105" spans="1:2" x14ac:dyDescent="0.2">
      <c r="A105" s="24"/>
    </row>
  </sheetData>
  <mergeCells count="1">
    <mergeCell ref="A84:C85"/>
  </mergeCells>
  <pageMargins left="0.70866141732283472" right="0.70866141732283472" top="1.4183333333333332" bottom="0.74803149606299213" header="0.31496062992125984" footer="0.31496062992125984"/>
  <pageSetup scale="63" fitToHeight="0" orientation="portrait" r:id="rId1"/>
  <headerFooter>
    <oddHeader>&amp;C&amp;"-,Negrita"&amp;K0070C0DEPARTAMENTO AEROPORTUARIO  
PRESUPUESTO INSTITUCIONAL APROBADO
Valores en RD$&amp;R&amp;G</oddHeader>
    <oddFooter>&amp;R&amp;9Pág. &amp;P de &amp;N</oddFooter>
  </headerFooter>
  <rowBreaks count="1" manualBreakCount="1">
    <brk id="61" max="2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 2025</vt:lpstr>
      <vt:lpstr>'PRESUPUESTO APROBADO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Hommy Castillo</cp:lastModifiedBy>
  <dcterms:created xsi:type="dcterms:W3CDTF">2025-02-25T18:33:44Z</dcterms:created>
  <dcterms:modified xsi:type="dcterms:W3CDTF">2025-02-25T18:34:30Z</dcterms:modified>
</cp:coreProperties>
</file>