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d577bf239aea90/Escritorio/AEROPORTUARIO DOMINICANO/Entregables julio 2025/"/>
    </mc:Choice>
  </mc:AlternateContent>
  <xr:revisionPtr revIDLastSave="135" documentId="14_{0E0D49C1-B0C1-46D2-83A2-B82B83D410CB}" xr6:coauthVersionLast="47" xr6:coauthVersionMax="47" xr10:uidLastSave="{F93FC7CC-33F8-4013-8D94-567336B8AE39}"/>
  <bookViews>
    <workbookView xWindow="-110" yWindow="-110" windowWidth="19420" windowHeight="1030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41" i="1"/>
  <c r="L32" i="1"/>
  <c r="L22" i="1"/>
  <c r="L16" i="1"/>
  <c r="L15" i="1" l="1"/>
  <c r="L59" i="1" l="1"/>
  <c r="L72" i="1" s="1"/>
  <c r="E69" i="1" l="1"/>
  <c r="Q68" i="1"/>
  <c r="P68" i="1"/>
  <c r="O68" i="1"/>
  <c r="N68" i="1"/>
  <c r="M68" i="1"/>
  <c r="K68" i="1"/>
  <c r="J68" i="1"/>
  <c r="I68" i="1"/>
  <c r="F68" i="1"/>
  <c r="E67" i="1"/>
  <c r="E66" i="1"/>
  <c r="Q65" i="1"/>
  <c r="P65" i="1"/>
  <c r="O65" i="1"/>
  <c r="N65" i="1"/>
  <c r="M65" i="1"/>
  <c r="K65" i="1"/>
  <c r="J65" i="1"/>
  <c r="I65" i="1"/>
  <c r="F65" i="1"/>
  <c r="E64" i="1"/>
  <c r="E63" i="1"/>
  <c r="Q62" i="1"/>
  <c r="P62" i="1"/>
  <c r="O62" i="1"/>
  <c r="N62" i="1"/>
  <c r="M62" i="1"/>
  <c r="K62" i="1"/>
  <c r="J62" i="1"/>
  <c r="I62" i="1"/>
  <c r="H62" i="1"/>
  <c r="G62" i="1"/>
  <c r="G70" i="1" s="1"/>
  <c r="F62" i="1"/>
  <c r="Q58" i="1"/>
  <c r="P58" i="1"/>
  <c r="O58" i="1"/>
  <c r="N58" i="1"/>
  <c r="M58" i="1"/>
  <c r="K58" i="1"/>
  <c r="J58" i="1"/>
  <c r="I58" i="1"/>
  <c r="H58" i="1"/>
  <c r="G58" i="1"/>
  <c r="F58" i="1"/>
  <c r="D58" i="1"/>
  <c r="Q57" i="1"/>
  <c r="P57" i="1"/>
  <c r="P56" i="1" s="1"/>
  <c r="O57" i="1"/>
  <c r="N57" i="1"/>
  <c r="M57" i="1"/>
  <c r="K57" i="1"/>
  <c r="J57" i="1"/>
  <c r="I57" i="1"/>
  <c r="H57" i="1"/>
  <c r="G57" i="1"/>
  <c r="F57" i="1"/>
  <c r="D57" i="1"/>
  <c r="Q55" i="1"/>
  <c r="P55" i="1"/>
  <c r="O55" i="1"/>
  <c r="N55" i="1"/>
  <c r="M55" i="1"/>
  <c r="K55" i="1"/>
  <c r="J55" i="1"/>
  <c r="I55" i="1"/>
  <c r="H55" i="1"/>
  <c r="G55" i="1"/>
  <c r="F55" i="1"/>
  <c r="D55" i="1"/>
  <c r="Q54" i="1"/>
  <c r="P54" i="1"/>
  <c r="O54" i="1"/>
  <c r="N54" i="1"/>
  <c r="M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5" i="1"/>
  <c r="Q44" i="1" s="1"/>
  <c r="P45" i="1"/>
  <c r="P44" i="1" s="1"/>
  <c r="O45" i="1"/>
  <c r="O44" i="1" s="1"/>
  <c r="N45" i="1"/>
  <c r="N44" i="1" s="1"/>
  <c r="M45" i="1"/>
  <c r="M44" i="1" s="1"/>
  <c r="K45" i="1"/>
  <c r="K44" i="1" s="1"/>
  <c r="J45" i="1"/>
  <c r="J44" i="1" s="1"/>
  <c r="I45" i="1"/>
  <c r="I44" i="1" s="1"/>
  <c r="H45" i="1"/>
  <c r="H44" i="1" s="1"/>
  <c r="G45" i="1"/>
  <c r="G44" i="1" s="1"/>
  <c r="F45" i="1"/>
  <c r="D45" i="1"/>
  <c r="D44" i="1" s="1"/>
  <c r="Q43" i="1"/>
  <c r="P43" i="1"/>
  <c r="O43" i="1"/>
  <c r="N43" i="1"/>
  <c r="M43" i="1"/>
  <c r="K43" i="1"/>
  <c r="J43" i="1"/>
  <c r="I43" i="1"/>
  <c r="H43" i="1"/>
  <c r="G43" i="1"/>
  <c r="F43" i="1"/>
  <c r="D43" i="1"/>
  <c r="Q42" i="1"/>
  <c r="Q41" i="1" s="1"/>
  <c r="P42" i="1"/>
  <c r="O42" i="1"/>
  <c r="N42" i="1"/>
  <c r="M42" i="1"/>
  <c r="K42" i="1"/>
  <c r="J42" i="1"/>
  <c r="I42" i="1"/>
  <c r="H42" i="1"/>
  <c r="G42" i="1"/>
  <c r="F42" i="1"/>
  <c r="D42" i="1"/>
  <c r="Q40" i="1"/>
  <c r="P40" i="1"/>
  <c r="O40" i="1"/>
  <c r="N40" i="1"/>
  <c r="M40" i="1"/>
  <c r="K40" i="1"/>
  <c r="J40" i="1"/>
  <c r="I40" i="1"/>
  <c r="H40" i="1"/>
  <c r="G40" i="1"/>
  <c r="F40" i="1"/>
  <c r="D40" i="1"/>
  <c r="Q39" i="1"/>
  <c r="P39" i="1"/>
  <c r="O39" i="1"/>
  <c r="N39" i="1"/>
  <c r="M39" i="1"/>
  <c r="K39" i="1"/>
  <c r="J39" i="1"/>
  <c r="I39" i="1"/>
  <c r="H39" i="1"/>
  <c r="G39" i="1"/>
  <c r="F39" i="1"/>
  <c r="D39" i="1"/>
  <c r="Q38" i="1"/>
  <c r="P38" i="1"/>
  <c r="O38" i="1"/>
  <c r="N38" i="1"/>
  <c r="M38" i="1"/>
  <c r="K38" i="1"/>
  <c r="J38" i="1"/>
  <c r="I38" i="1"/>
  <c r="H38" i="1"/>
  <c r="G38" i="1"/>
  <c r="F38" i="1"/>
  <c r="D38" i="1"/>
  <c r="Q37" i="1"/>
  <c r="P37" i="1"/>
  <c r="O37" i="1"/>
  <c r="N37" i="1"/>
  <c r="M37" i="1"/>
  <c r="K37" i="1"/>
  <c r="J37" i="1"/>
  <c r="I37" i="1"/>
  <c r="H37" i="1"/>
  <c r="G37" i="1"/>
  <c r="F37" i="1"/>
  <c r="D37" i="1"/>
  <c r="Q36" i="1"/>
  <c r="P36" i="1"/>
  <c r="O36" i="1"/>
  <c r="N36" i="1"/>
  <c r="M36" i="1"/>
  <c r="K36" i="1"/>
  <c r="J36" i="1"/>
  <c r="I36" i="1"/>
  <c r="H36" i="1"/>
  <c r="D36" i="1"/>
  <c r="Q35" i="1"/>
  <c r="P35" i="1"/>
  <c r="O35" i="1"/>
  <c r="N35" i="1"/>
  <c r="M35" i="1"/>
  <c r="K35" i="1"/>
  <c r="J35" i="1"/>
  <c r="I35" i="1"/>
  <c r="H35" i="1"/>
  <c r="G35" i="1"/>
  <c r="F35" i="1"/>
  <c r="D35" i="1"/>
  <c r="Q34" i="1"/>
  <c r="P34" i="1"/>
  <c r="O34" i="1"/>
  <c r="N34" i="1"/>
  <c r="M34" i="1"/>
  <c r="K34" i="1"/>
  <c r="J34" i="1"/>
  <c r="I34" i="1"/>
  <c r="H34" i="1"/>
  <c r="G34" i="1"/>
  <c r="F34" i="1"/>
  <c r="D34" i="1"/>
  <c r="Q33" i="1"/>
  <c r="P33" i="1"/>
  <c r="O33" i="1"/>
  <c r="O32" i="1" s="1"/>
  <c r="N33" i="1"/>
  <c r="M33" i="1"/>
  <c r="K33" i="1"/>
  <c r="J33" i="1"/>
  <c r="I33" i="1"/>
  <c r="H33" i="1"/>
  <c r="G33" i="1"/>
  <c r="F33" i="1"/>
  <c r="D33" i="1"/>
  <c r="Q31" i="1"/>
  <c r="P31" i="1"/>
  <c r="O31" i="1"/>
  <c r="N31" i="1"/>
  <c r="M31" i="1"/>
  <c r="K31" i="1"/>
  <c r="J31" i="1"/>
  <c r="I31" i="1"/>
  <c r="H31" i="1"/>
  <c r="G31" i="1"/>
  <c r="F31" i="1"/>
  <c r="D31" i="1"/>
  <c r="Q30" i="1"/>
  <c r="P30" i="1"/>
  <c r="O30" i="1"/>
  <c r="N30" i="1"/>
  <c r="M30" i="1"/>
  <c r="K30" i="1"/>
  <c r="J30" i="1"/>
  <c r="I30" i="1"/>
  <c r="H30" i="1"/>
  <c r="G30" i="1"/>
  <c r="F30" i="1"/>
  <c r="D30" i="1"/>
  <c r="Q29" i="1"/>
  <c r="P29" i="1"/>
  <c r="O29" i="1"/>
  <c r="N29" i="1"/>
  <c r="M29" i="1"/>
  <c r="K29" i="1"/>
  <c r="J29" i="1"/>
  <c r="I29" i="1"/>
  <c r="H29" i="1"/>
  <c r="G29" i="1"/>
  <c r="F29" i="1"/>
  <c r="D29" i="1"/>
  <c r="Q28" i="1"/>
  <c r="P28" i="1"/>
  <c r="O28" i="1"/>
  <c r="N28" i="1"/>
  <c r="M28" i="1"/>
  <c r="K28" i="1"/>
  <c r="J28" i="1"/>
  <c r="I28" i="1"/>
  <c r="H28" i="1"/>
  <c r="G28" i="1"/>
  <c r="F28" i="1"/>
  <c r="D28" i="1"/>
  <c r="Q27" i="1"/>
  <c r="P27" i="1"/>
  <c r="O27" i="1"/>
  <c r="N27" i="1"/>
  <c r="M27" i="1"/>
  <c r="K27" i="1"/>
  <c r="J27" i="1"/>
  <c r="I27" i="1"/>
  <c r="H27" i="1"/>
  <c r="G27" i="1"/>
  <c r="F27" i="1"/>
  <c r="D27" i="1"/>
  <c r="Q26" i="1"/>
  <c r="P26" i="1"/>
  <c r="O26" i="1"/>
  <c r="N26" i="1"/>
  <c r="M26" i="1"/>
  <c r="K26" i="1"/>
  <c r="J26" i="1"/>
  <c r="I26" i="1"/>
  <c r="H26" i="1"/>
  <c r="G26" i="1"/>
  <c r="F26" i="1"/>
  <c r="D26" i="1"/>
  <c r="Q25" i="1"/>
  <c r="P25" i="1"/>
  <c r="O25" i="1"/>
  <c r="N25" i="1"/>
  <c r="M25" i="1"/>
  <c r="K25" i="1"/>
  <c r="J25" i="1"/>
  <c r="I25" i="1"/>
  <c r="H25" i="1"/>
  <c r="G25" i="1"/>
  <c r="F25" i="1"/>
  <c r="D25" i="1"/>
  <c r="Q24" i="1"/>
  <c r="P24" i="1"/>
  <c r="O24" i="1"/>
  <c r="N24" i="1"/>
  <c r="M24" i="1"/>
  <c r="K24" i="1"/>
  <c r="J24" i="1"/>
  <c r="I24" i="1"/>
  <c r="H24" i="1"/>
  <c r="G24" i="1"/>
  <c r="F24" i="1"/>
  <c r="D24" i="1"/>
  <c r="Q23" i="1"/>
  <c r="P23" i="1"/>
  <c r="O23" i="1"/>
  <c r="N23" i="1"/>
  <c r="M23" i="1"/>
  <c r="M22" i="1" s="1"/>
  <c r="K23" i="1"/>
  <c r="J23" i="1"/>
  <c r="I23" i="1"/>
  <c r="H23" i="1"/>
  <c r="G23" i="1"/>
  <c r="F23" i="1"/>
  <c r="D23" i="1"/>
  <c r="Q21" i="1"/>
  <c r="P21" i="1"/>
  <c r="O21" i="1"/>
  <c r="N21" i="1"/>
  <c r="M21" i="1"/>
  <c r="K21" i="1"/>
  <c r="J21" i="1"/>
  <c r="I21" i="1"/>
  <c r="H21" i="1"/>
  <c r="G21" i="1"/>
  <c r="F21" i="1"/>
  <c r="D21" i="1"/>
  <c r="Q20" i="1"/>
  <c r="P20" i="1"/>
  <c r="O20" i="1"/>
  <c r="N20" i="1"/>
  <c r="M20" i="1"/>
  <c r="K20" i="1"/>
  <c r="J20" i="1"/>
  <c r="I20" i="1"/>
  <c r="H20" i="1"/>
  <c r="G20" i="1"/>
  <c r="F20" i="1"/>
  <c r="D20" i="1"/>
  <c r="Q19" i="1"/>
  <c r="P19" i="1"/>
  <c r="O19" i="1"/>
  <c r="N19" i="1"/>
  <c r="M19" i="1"/>
  <c r="K19" i="1"/>
  <c r="J19" i="1"/>
  <c r="I19" i="1"/>
  <c r="H19" i="1"/>
  <c r="G19" i="1"/>
  <c r="F19" i="1"/>
  <c r="D19" i="1"/>
  <c r="Q18" i="1"/>
  <c r="P18" i="1"/>
  <c r="O18" i="1"/>
  <c r="N18" i="1"/>
  <c r="M18" i="1"/>
  <c r="K18" i="1"/>
  <c r="J18" i="1"/>
  <c r="I18" i="1"/>
  <c r="H18" i="1"/>
  <c r="G18" i="1"/>
  <c r="F18" i="1"/>
  <c r="D18" i="1"/>
  <c r="Q17" i="1"/>
  <c r="P17" i="1"/>
  <c r="P16" i="1" s="1"/>
  <c r="O17" i="1"/>
  <c r="O16" i="1" s="1"/>
  <c r="N17" i="1"/>
  <c r="M17" i="1"/>
  <c r="K17" i="1"/>
  <c r="J17" i="1"/>
  <c r="I17" i="1"/>
  <c r="H17" i="1"/>
  <c r="G17" i="1"/>
  <c r="F17" i="1"/>
  <c r="D17" i="1"/>
  <c r="E19" i="1" l="1"/>
  <c r="E26" i="1"/>
  <c r="E30" i="1"/>
  <c r="E24" i="1"/>
  <c r="E35" i="1"/>
  <c r="N22" i="1"/>
  <c r="E17" i="1"/>
  <c r="E21" i="1"/>
  <c r="E28" i="1"/>
  <c r="E33" i="1"/>
  <c r="Q16" i="1"/>
  <c r="M16" i="1"/>
  <c r="Q22" i="1"/>
  <c r="P32" i="1"/>
  <c r="Q32" i="1"/>
  <c r="P22" i="1"/>
  <c r="O22" i="1"/>
  <c r="E36" i="1"/>
  <c r="M32" i="1"/>
  <c r="N16" i="1"/>
  <c r="N32" i="1"/>
  <c r="E50" i="1"/>
  <c r="O56" i="1"/>
  <c r="E38" i="1"/>
  <c r="E40" i="1"/>
  <c r="E47" i="1"/>
  <c r="E53" i="1"/>
  <c r="E20" i="1"/>
  <c r="E29" i="1"/>
  <c r="E51" i="1"/>
  <c r="E58" i="1"/>
  <c r="E23" i="1"/>
  <c r="E27" i="1"/>
  <c r="E34" i="1"/>
  <c r="E37" i="1"/>
  <c r="E39" i="1"/>
  <c r="E43" i="1"/>
  <c r="E41" i="1" s="1"/>
  <c r="E49" i="1"/>
  <c r="E55" i="1"/>
  <c r="E18" i="1"/>
  <c r="E25" i="1"/>
  <c r="E31" i="1"/>
  <c r="E42" i="1"/>
  <c r="F44" i="1"/>
  <c r="E45" i="1"/>
  <c r="E44" i="1" s="1"/>
  <c r="E48" i="1"/>
  <c r="E52" i="1"/>
  <c r="E54" i="1"/>
  <c r="E57" i="1"/>
  <c r="P46" i="1"/>
  <c r="O46" i="1"/>
  <c r="I70" i="1"/>
  <c r="K56" i="1"/>
  <c r="O70" i="1"/>
  <c r="D56" i="1"/>
  <c r="M56" i="1"/>
  <c r="F70" i="1"/>
  <c r="M41" i="1"/>
  <c r="E65" i="1"/>
  <c r="N41" i="1"/>
  <c r="M70" i="1"/>
  <c r="Q70" i="1"/>
  <c r="J70" i="1"/>
  <c r="H41" i="1"/>
  <c r="D32" i="1"/>
  <c r="Q46" i="1"/>
  <c r="H56" i="1"/>
  <c r="J41" i="1"/>
  <c r="Q56" i="1"/>
  <c r="E62" i="1"/>
  <c r="P70" i="1"/>
  <c r="K70" i="1"/>
  <c r="M46" i="1"/>
  <c r="N46" i="1"/>
  <c r="O41" i="1"/>
  <c r="N56" i="1"/>
  <c r="P41" i="1"/>
  <c r="H46" i="1"/>
  <c r="K46" i="1"/>
  <c r="J32" i="1"/>
  <c r="N70" i="1"/>
  <c r="F22" i="1"/>
  <c r="J56" i="1"/>
  <c r="F32" i="1"/>
  <c r="F16" i="1"/>
  <c r="K41" i="1"/>
  <c r="F56" i="1"/>
  <c r="G56" i="1"/>
  <c r="I32" i="1"/>
  <c r="I22" i="1"/>
  <c r="J22" i="1"/>
  <c r="K32" i="1"/>
  <c r="K22" i="1"/>
  <c r="F41" i="1"/>
  <c r="D46" i="1"/>
  <c r="I56" i="1"/>
  <c r="J16" i="1"/>
  <c r="H32" i="1"/>
  <c r="K16" i="1"/>
  <c r="H22" i="1"/>
  <c r="I46" i="1"/>
  <c r="I16" i="1"/>
  <c r="H16" i="1"/>
  <c r="D22" i="1"/>
  <c r="I41" i="1"/>
  <c r="G46" i="1"/>
  <c r="F46" i="1"/>
  <c r="J46" i="1"/>
  <c r="D16" i="1"/>
  <c r="D41" i="1"/>
  <c r="G16" i="1"/>
  <c r="G22" i="1"/>
  <c r="G32" i="1"/>
  <c r="G41" i="1"/>
  <c r="H70" i="1"/>
  <c r="E68" i="1"/>
  <c r="O15" i="1" l="1"/>
  <c r="M15" i="1"/>
  <c r="Q15" i="1"/>
  <c r="P15" i="1"/>
  <c r="N15" i="1"/>
  <c r="D59" i="1"/>
  <c r="D72" i="1" s="1"/>
  <c r="K59" i="1"/>
  <c r="K72" i="1" s="1"/>
  <c r="H15" i="1"/>
  <c r="Q59" i="1"/>
  <c r="Q72" i="1" s="1"/>
  <c r="M59" i="1"/>
  <c r="M72" i="1" s="1"/>
  <c r="D15" i="1"/>
  <c r="F59" i="1"/>
  <c r="F72" i="1" s="1"/>
  <c r="O59" i="1"/>
  <c r="O72" i="1" s="1"/>
  <c r="E16" i="1"/>
  <c r="P59" i="1"/>
  <c r="P72" i="1" s="1"/>
  <c r="E56" i="1"/>
  <c r="N59" i="1"/>
  <c r="N72" i="1" s="1"/>
  <c r="J59" i="1"/>
  <c r="J72" i="1" s="1"/>
  <c r="E46" i="1"/>
  <c r="E22" i="1"/>
  <c r="K15" i="1"/>
  <c r="E32" i="1"/>
  <c r="F15" i="1"/>
  <c r="H59" i="1"/>
  <c r="H72" i="1" s="1"/>
  <c r="I15" i="1"/>
  <c r="J15" i="1"/>
  <c r="I59" i="1"/>
  <c r="I72" i="1" s="1"/>
  <c r="G59" i="1"/>
  <c r="G72" i="1" s="1"/>
  <c r="G15" i="1"/>
  <c r="E15" i="1" l="1"/>
  <c r="E59" i="1"/>
  <c r="E72" i="1" s="1"/>
</calcChain>
</file>

<file path=xl/sharedStrings.xml><?xml version="1.0" encoding="utf-8"?>
<sst xmlns="http://schemas.openxmlformats.org/spreadsheetml/2006/main" count="87" uniqueCount="86">
  <si>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</si>
  <si>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</si>
  <si>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</si>
  <si>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</si>
  <si>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</si>
  <si>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</si>
  <si>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</si>
  <si>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</si>
  <si>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</si>
  <si>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</si>
  <si>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</si>
  <si>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</si>
  <si>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</si>
  <si>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</si>
  <si>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</si>
  <si>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</si>
  <si>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</si>
  <si>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</si>
  <si>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</si>
  <si>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</si>
  <si>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</si>
  <si>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</si>
  <si>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</si>
  <si>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</si>
  <si>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</si>
  <si>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</si>
  <si>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</si>
  <si>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</si>
  <si>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</si>
  <si>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</si>
  <si>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</si>
  <si>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</si>
  <si>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</si>
  <si>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</si>
  <si>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</si>
  <si>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</si>
  <si>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</si>
  <si>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</si>
  <si>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</si>
  <si>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</si>
  <si>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</si>
  <si>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</si>
  <si>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</si>
  <si>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</si>
  <si>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</si>
  <si>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</si>
  <si>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</si>
  <si>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</si>
  <si>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</si>
  <si>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</si>
  <si>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</si>
  <si>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</si>
  <si>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</si>
  <si>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</si>
  <si>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</si>
  <si>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</si>
  <si>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</si>
  <si>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</si>
  <si>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</si>
  <si>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</si>
  <si>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</si>
  <si>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</si>
  <si>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</si>
  <si>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</si>
  <si>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</si>
  <si>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</si>
  <si>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</si>
  <si>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</si>
  <si>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</si>
  <si>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</si>
  <si>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</si>
  <si>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</si>
  <si>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</si>
  <si>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</si>
  <si>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</si>
  <si>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</si>
  <si>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</si>
  <si>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</si>
  <si>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</si>
  <si>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</si>
  <si>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</si>
  <si>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AUTORIZADO POR: _________________________________</t>
  </si>
  <si>
    <t>Fecha de registro: 10 de agosto 2025</t>
  </si>
  <si>
    <t>Fecha de imputación: hasta el 31 de Julio 2025</t>
  </si>
  <si>
    <t xml:space="preserve">Lic. Silvia Bonilla </t>
  </si>
  <si>
    <t>Directora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</si>
</sst>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43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43" fontId="3" fillId="2" borderId="0" xfId="1" applyFont="1" applyFill="1" applyAlignment="1">
      <alignment horizontal="center"/>
    </xf>
    <xf numFmtId="43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2" fillId="3" borderId="0" xfId="1" applyFont="1" applyFill="1" applyAlignment="1">
      <alignment vertical="center"/>
    </xf>
    <xf numFmtId="43" fontId="6" fillId="0" borderId="1" xfId="1" applyFont="1" applyBorder="1" applyAlignment="1">
      <alignment horizontal="left" vertical="center" wrapText="1"/>
    </xf>
    <xf numFmtId="43" fontId="5" fillId="0" borderId="0" xfId="1" applyFont="1" applyAlignment="1">
      <alignment vertical="center"/>
    </xf>
    <xf numFmtId="43" fontId="6" fillId="0" borderId="0" xfId="1" applyFont="1" applyAlignment="1">
      <alignment horizontal="left" vertical="center" wrapText="1"/>
    </xf>
    <xf numFmtId="43" fontId="6" fillId="3" borderId="0" xfId="1" applyFont="1" applyFill="1" applyAlignment="1">
      <alignment horizontal="center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43" fontId="3" fillId="5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43" fontId="8" fillId="0" borderId="0" xfId="1" applyFont="1" applyAlignment="1">
      <alignment vertical="center"/>
    </xf>
    <xf numFmtId="43" fontId="3" fillId="7" borderId="0" xfId="1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left" vertical="center" wrapText="1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4</xdr:col>
      <xdr:colOff>459294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K16"/>
          <cell r="L16"/>
          <cell r="M16"/>
          <cell r="N16"/>
          <cell r="O16"/>
        </row>
        <row r="33">
          <cell r="F33">
            <v>0</v>
          </cell>
          <cell r="H33"/>
          <cell r="K33"/>
          <cell r="L33"/>
          <cell r="M33"/>
          <cell r="N33"/>
          <cell r="O33"/>
        </row>
        <row r="42">
          <cell r="K42"/>
          <cell r="L42"/>
          <cell r="M42"/>
          <cell r="N42"/>
          <cell r="O42"/>
        </row>
        <row r="43">
          <cell r="K43"/>
          <cell r="L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K48"/>
          <cell r="L48"/>
          <cell r="M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K57"/>
          <cell r="L57"/>
          <cell r="M57"/>
          <cell r="N57"/>
          <cell r="O57"/>
        </row>
        <row r="70">
          <cell r="K70"/>
          <cell r="L70"/>
          <cell r="M70"/>
          <cell r="N70"/>
          <cell r="O70"/>
        </row>
        <row r="77">
          <cell r="K77"/>
          <cell r="L77"/>
          <cell r="M77"/>
          <cell r="N77"/>
          <cell r="O77"/>
        </row>
        <row r="82">
          <cell r="K82"/>
          <cell r="L82"/>
          <cell r="M82"/>
          <cell r="N82"/>
          <cell r="O82"/>
        </row>
        <row r="89">
          <cell r="K89"/>
          <cell r="L89"/>
          <cell r="M89"/>
          <cell r="N89"/>
          <cell r="O89"/>
        </row>
        <row r="113">
          <cell r="K113"/>
          <cell r="L113"/>
          <cell r="M113"/>
          <cell r="N113"/>
          <cell r="O113"/>
        </row>
        <row r="128">
          <cell r="K128"/>
          <cell r="L128"/>
          <cell r="M128"/>
          <cell r="N128"/>
          <cell r="O128"/>
        </row>
        <row r="156">
          <cell r="K156"/>
          <cell r="L156"/>
          <cell r="M156"/>
          <cell r="N156"/>
          <cell r="O156"/>
        </row>
        <row r="164">
          <cell r="K164"/>
          <cell r="L164"/>
          <cell r="M164"/>
          <cell r="N164"/>
          <cell r="O164"/>
        </row>
        <row r="171">
          <cell r="K171"/>
          <cell r="L171"/>
          <cell r="M171"/>
          <cell r="N171"/>
          <cell r="O171"/>
        </row>
        <row r="180">
          <cell r="C180"/>
          <cell r="H180"/>
          <cell r="I180"/>
          <cell r="K180"/>
          <cell r="L180"/>
          <cell r="M180"/>
          <cell r="N180"/>
          <cell r="O180"/>
        </row>
        <row r="182">
          <cell r="K182"/>
          <cell r="L182"/>
          <cell r="M182"/>
          <cell r="N182"/>
          <cell r="O182"/>
        </row>
        <row r="189">
          <cell r="K189"/>
          <cell r="L189"/>
          <cell r="M189"/>
          <cell r="N189"/>
          <cell r="O189"/>
        </row>
        <row r="201">
          <cell r="K201"/>
          <cell r="L201"/>
          <cell r="M201"/>
          <cell r="N201"/>
          <cell r="O201"/>
        </row>
        <row r="211">
          <cell r="K211"/>
          <cell r="L211"/>
          <cell r="M211"/>
          <cell r="N211"/>
          <cell r="O211"/>
        </row>
        <row r="247">
          <cell r="K247"/>
          <cell r="L247"/>
          <cell r="M247"/>
          <cell r="N247"/>
          <cell r="O247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K303"/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1:R102"/>
  <sheetViews>
    <sheetView showGridLines="0" tabSelected="1" topLeftCell="A80" zoomScale="80" zoomScaleNormal="80" zoomScaleSheetLayoutView="85" workbookViewId="0">
      <selection activeCell="G103" sqref="G103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3" width="15.7265625" style="1" customWidth="1"/>
    <col min="14" max="14" width="16" style="1" customWidth="1"/>
    <col min="15" max="15" width="19.453125" style="1" customWidth="1"/>
    <col min="16" max="16" width="14.54296875" style="1" customWidth="1"/>
    <col min="17" max="17" width="15.7265625" style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1" spans="1:17" ht="15.5" x14ac:dyDescent="0.35">
      <c r="A11" s="31" t="s">
        <v>0</v>
      </c>
      <c r="B11" s="11"/>
      <c r="C11" s="11"/>
    </row>
    <row r="12" spans="1:17" ht="15.5" x14ac:dyDescent="0.35">
      <c r="A12" s="31" t="s">
        <v>1</v>
      </c>
      <c r="B12" s="11"/>
      <c r="C12" s="11"/>
    </row>
    <row r="14" spans="1:17" s="3" customFormat="1" ht="15" x14ac:dyDescent="0.3">
      <c r="A14" s="2" t="s">
        <v>2</v>
      </c>
      <c r="B14" s="2"/>
      <c r="C14" s="2"/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2" t="s">
        <v>13</v>
      </c>
      <c r="O14" s="2" t="s">
        <v>14</v>
      </c>
      <c r="P14" s="2" t="s">
        <v>15</v>
      </c>
      <c r="Q14" s="2" t="s">
        <v>16</v>
      </c>
    </row>
    <row r="15" spans="1:17" ht="15" x14ac:dyDescent="0.35">
      <c r="A15" s="33" t="s">
        <v>17</v>
      </c>
      <c r="B15" s="33"/>
      <c r="C15" s="33"/>
      <c r="D15" s="33">
        <f t="shared" ref="D15:H15" si="0">+D16+D22+D32+D41+D44+D46+D56</f>
        <v>2213000000</v>
      </c>
      <c r="E15" s="33">
        <f t="shared" si="0"/>
        <v>815593669.90999985</v>
      </c>
      <c r="F15" s="33">
        <f t="shared" si="0"/>
        <v>102654757.80000001</v>
      </c>
      <c r="G15" s="33">
        <f t="shared" si="0"/>
        <v>232370900.37</v>
      </c>
      <c r="H15" s="33">
        <f t="shared" si="0"/>
        <v>93569454.940000013</v>
      </c>
      <c r="I15" s="33">
        <f>+I16+I22+I32+I41+I44+I46+I56</f>
        <v>73632709.400000006</v>
      </c>
      <c r="J15" s="33">
        <f>+J16+J22+J32+J41+J44+J46+J56</f>
        <v>140394822.68000001</v>
      </c>
      <c r="K15" s="33">
        <f>+K16+K22+K32+K41+K44+K46+K56</f>
        <v>93214071.389999986</v>
      </c>
      <c r="L15" s="33">
        <f>+L16+L22+L32+L41+L44+L46+L56</f>
        <v>79756953.329999983</v>
      </c>
      <c r="M15" s="33">
        <f t="shared" ref="M15:Q15" si="1">+M16+M22+M32+M41+M44+M46+M56</f>
        <v>0</v>
      </c>
      <c r="N15" s="33">
        <f t="shared" si="1"/>
        <v>0</v>
      </c>
      <c r="O15" s="33">
        <f t="shared" si="1"/>
        <v>0</v>
      </c>
      <c r="P15" s="33">
        <f t="shared" si="1"/>
        <v>0</v>
      </c>
      <c r="Q15" s="33">
        <f t="shared" si="1"/>
        <v>0</v>
      </c>
    </row>
    <row r="16" spans="1:17" ht="30" x14ac:dyDescent="0.35">
      <c r="A16" s="12" t="s">
        <v>18</v>
      </c>
      <c r="B16" s="12"/>
      <c r="C16" s="12"/>
      <c r="D16" s="13">
        <f>SUM(D17:D21)</f>
        <v>805050000</v>
      </c>
      <c r="E16" s="13">
        <f t="shared" ref="E16:Q16" si="2">SUM(E17:E21)</f>
        <v>437651062.81999993</v>
      </c>
      <c r="F16" s="13">
        <f>SUM(F17:F21)</f>
        <v>86731994.830000013</v>
      </c>
      <c r="G16" s="13">
        <f t="shared" si="2"/>
        <v>51023843.979999997</v>
      </c>
      <c r="H16" s="13">
        <f>SUM(H17:H21)</f>
        <v>50436220.07</v>
      </c>
      <c r="I16" s="13">
        <f t="shared" si="2"/>
        <v>51745772.450000003</v>
      </c>
      <c r="J16" s="13">
        <f t="shared" si="2"/>
        <v>83443802.930000007</v>
      </c>
      <c r="K16" s="13">
        <f t="shared" si="2"/>
        <v>60525158.960000001</v>
      </c>
      <c r="L16" s="13">
        <f>SUM(L17:L21)</f>
        <v>53744269.599999994</v>
      </c>
      <c r="M16" s="13">
        <f t="shared" si="2"/>
        <v>0</v>
      </c>
      <c r="N16" s="13">
        <f t="shared" si="2"/>
        <v>0</v>
      </c>
      <c r="O16" s="13">
        <f t="shared" si="2"/>
        <v>0</v>
      </c>
      <c r="P16" s="13">
        <f t="shared" si="2"/>
        <v>0</v>
      </c>
      <c r="Q16" s="13">
        <f t="shared" si="2"/>
        <v>0</v>
      </c>
    </row>
    <row r="17" spans="1:18" ht="15.5" x14ac:dyDescent="0.35">
      <c r="A17" s="14" t="s">
        <v>19</v>
      </c>
      <c r="B17" s="14"/>
      <c r="C17" s="14"/>
      <c r="D17" s="15">
        <f>+'[1]DETALLE DE EJECUCION 2025 (2)'!C16</f>
        <v>480500000</v>
      </c>
      <c r="E17" s="15">
        <f>SUM(F17:Q17)</f>
        <v>276429503.02999997</v>
      </c>
      <c r="F17" s="15">
        <f>+'[1]DETALLE DE EJECUCION 2025 (2)'!D16</f>
        <v>39020732.010000005</v>
      </c>
      <c r="G17" s="15">
        <f>+'[1]DETALLE DE EJECUCION 2025 (2)'!E16</f>
        <v>39141496.199999996</v>
      </c>
      <c r="H17" s="16">
        <f>+'[1]DETALLE DE EJECUCION 2025 (2)'!F16</f>
        <v>38503879.810000002</v>
      </c>
      <c r="I17" s="16">
        <f>+'[1]DETALLE DE EJECUCION 2025 (2)'!H16</f>
        <v>39338344.880000003</v>
      </c>
      <c r="J17" s="16">
        <f>+'[1]ejecucion del gasto det'!I16</f>
        <v>40218583.229999997</v>
      </c>
      <c r="K17" s="16">
        <f>+'[1]ejecucion del gasto det'!J16</f>
        <v>39350333.890000001</v>
      </c>
      <c r="L17" s="16">
        <v>40856133.009999998</v>
      </c>
      <c r="M17" s="15">
        <f>+'[2]ANTEPROYECTO 2025'!K16</f>
        <v>0</v>
      </c>
      <c r="N17" s="15">
        <f>+'[2]ANTEPROYECTO 2025'!L16</f>
        <v>0</v>
      </c>
      <c r="O17" s="15">
        <f>+'[2]ANTEPROYECTO 2025'!M16</f>
        <v>0</v>
      </c>
      <c r="P17" s="15">
        <f>+'[2]ANTEPROYECTO 2025'!N16</f>
        <v>0</v>
      </c>
      <c r="Q17" s="15">
        <f>+'[2]ANTEPROYECTO 2025'!O16</f>
        <v>0</v>
      </c>
    </row>
    <row r="18" spans="1:18" ht="15.5" x14ac:dyDescent="0.35">
      <c r="A18" s="14" t="s">
        <v>20</v>
      </c>
      <c r="B18" s="14"/>
      <c r="C18" s="14"/>
      <c r="D18" s="15">
        <f>+'[1]DETALLE DE EJECUCION 2025 (2)'!C33</f>
        <v>160450000</v>
      </c>
      <c r="E18" s="15">
        <f>SUM(F18:Q18)</f>
        <v>72334867.200000003</v>
      </c>
      <c r="F18" s="16">
        <f>+'[1]DETALLE DE EJECUCION 2025 (2)'!D33</f>
        <v>6133200</v>
      </c>
      <c r="G18" s="16">
        <f>+'[1]DETALLE DE EJECUCION 2025 (2)'!E33</f>
        <v>6166950</v>
      </c>
      <c r="H18" s="16">
        <f>+'[1]DETALLE DE EJECUCION 2025 (2)'!F33</f>
        <v>6215700</v>
      </c>
      <c r="I18" s="16">
        <f>+'[1]DETALLE DE EJECUCION 2025 (2)'!H33</f>
        <v>6555900</v>
      </c>
      <c r="J18" s="16">
        <f>+'[1]ejecucion del gasto det'!I33</f>
        <v>34167717.200000003</v>
      </c>
      <c r="K18" s="16">
        <f>+'[1]ejecucion del gasto det'!J33</f>
        <v>6324700</v>
      </c>
      <c r="L18" s="16">
        <v>6770700</v>
      </c>
      <c r="M18" s="15">
        <f>+'[2]ANTEPROYECTO 2025'!K33</f>
        <v>0</v>
      </c>
      <c r="N18" s="15">
        <f>+'[2]ANTEPROYECTO 2025'!L33</f>
        <v>0</v>
      </c>
      <c r="O18" s="15">
        <f>+'[2]ANTEPROYECTO 2025'!M33</f>
        <v>0</v>
      </c>
      <c r="P18" s="15">
        <f>+'[2]ANTEPROYECTO 2025'!N33</f>
        <v>0</v>
      </c>
      <c r="Q18" s="15">
        <f>+'[2]ANTEPROYECTO 2025'!O33</f>
        <v>0</v>
      </c>
    </row>
    <row r="19" spans="1:18" ht="15.5" x14ac:dyDescent="0.35">
      <c r="A19" s="14" t="s">
        <v>21</v>
      </c>
      <c r="B19" s="14"/>
      <c r="C19" s="14"/>
      <c r="D19" s="15">
        <f>+'[1]DETALLE DE EJECUCION 2025 (2)'!C41</f>
        <v>18600000</v>
      </c>
      <c r="E19" s="15">
        <f>SUM(F19:Q19)</f>
        <v>4680000</v>
      </c>
      <c r="F19" s="16">
        <f>+'[1]DETALLE DE EJECUCION 2025 (2)'!D41</f>
        <v>0</v>
      </c>
      <c r="G19" s="16">
        <f>+'[1]DETALLE DE EJECUCION 2025 (2)'!E41</f>
        <v>1505000</v>
      </c>
      <c r="H19" s="17">
        <f>+'[1]DETALLE DE EJECUCION 2025 (2)'!F41</f>
        <v>0</v>
      </c>
      <c r="I19" s="16">
        <f>+'[1]DETALLE DE EJECUCION 2025 (2)'!H41</f>
        <v>0</v>
      </c>
      <c r="J19" s="16">
        <f>+'[1]ejecucion del gasto det'!I41</f>
        <v>1505000</v>
      </c>
      <c r="K19" s="16">
        <f>+'[1]ejecucion del gasto det'!J41</f>
        <v>1520000</v>
      </c>
      <c r="L19" s="16">
        <v>150000</v>
      </c>
      <c r="M19" s="15">
        <f>+'[2]ANTEPROYECTO 2025'!K42</f>
        <v>0</v>
      </c>
      <c r="N19" s="15">
        <f>+'[2]ANTEPROYECTO 2025'!L42</f>
        <v>0</v>
      </c>
      <c r="O19" s="15">
        <f>+'[2]ANTEPROYECTO 2025'!M42</f>
        <v>0</v>
      </c>
      <c r="P19" s="15">
        <f>+'[2]ANTEPROYECTO 2025'!N42</f>
        <v>0</v>
      </c>
      <c r="Q19" s="15">
        <f>+'[2]ANTEPROYECTO 2025'!O42</f>
        <v>0</v>
      </c>
    </row>
    <row r="20" spans="1:18" ht="15.5" x14ac:dyDescent="0.35">
      <c r="A20" s="14" t="s">
        <v>22</v>
      </c>
      <c r="B20" s="14"/>
      <c r="C20" s="14"/>
      <c r="D20" s="15">
        <f>+'[1]DETALLE DE EJECUCION 2025 (2)'!C47</f>
        <v>67500000</v>
      </c>
      <c r="E20" s="15">
        <f>SUM(F20:Q20)</f>
        <v>46190769.810000002</v>
      </c>
      <c r="F20" s="16">
        <f>+'[1]DETALLE DE EJECUCION 2025 (2)'!D47</f>
        <v>37154569.810000002</v>
      </c>
      <c r="G20" s="16">
        <f>+'[1]DETALLE DE EJECUCION 2025 (2)'!E47</f>
        <v>0</v>
      </c>
      <c r="H20" s="17">
        <f>+'[1]DETALLE DE EJECUCION 2025 (2)'!F47</f>
        <v>0</v>
      </c>
      <c r="I20" s="16">
        <f>+'[1]DETALLE DE EJECUCION 2025 (2)'!H47</f>
        <v>0</v>
      </c>
      <c r="J20" s="16">
        <f>+'[1]ejecucion del gasto det'!I47</f>
        <v>1652000</v>
      </c>
      <c r="K20" s="16">
        <f>+'[1]ejecucion del gasto det'!J47</f>
        <v>7384200</v>
      </c>
      <c r="L20" s="16"/>
      <c r="M20" s="15">
        <f>+'[2]ANTEPROYECTO 2025'!K43</f>
        <v>0</v>
      </c>
      <c r="N20" s="15">
        <f>+'[2]ANTEPROYECTO 2025'!L43</f>
        <v>0</v>
      </c>
      <c r="O20" s="15">
        <f>+'[2]ANTEPROYECTO 2025'!M43</f>
        <v>0</v>
      </c>
      <c r="P20" s="15">
        <f>+'[2]ANTEPROYECTO 2025'!N43</f>
        <v>0</v>
      </c>
      <c r="Q20" s="15">
        <f>+'[2]ANTEPROYECTO 2025'!O43</f>
        <v>0</v>
      </c>
    </row>
    <row r="21" spans="1:18" ht="31" x14ac:dyDescent="0.35">
      <c r="A21" s="14" t="s">
        <v>23</v>
      </c>
      <c r="B21" s="14"/>
      <c r="C21" s="14"/>
      <c r="D21" s="15">
        <f>+'[1]DETALLE DE EJECUCION 2025 (2)'!C50</f>
        <v>78000000</v>
      </c>
      <c r="E21" s="15">
        <f>SUM(F21:Q21)</f>
        <v>38015922.780000001</v>
      </c>
      <c r="F21" s="16">
        <f>+'[1]DETALLE DE EJECUCION 2025 (2)'!D50</f>
        <v>4423493.01</v>
      </c>
      <c r="G21" s="16">
        <f>+'[1]DETALLE DE EJECUCION 2025 (2)'!E50</f>
        <v>4210397.78</v>
      </c>
      <c r="H21" s="16">
        <f>+'[1]DETALLE DE EJECUCION 2025 (2)'!F50</f>
        <v>5716640.2599999998</v>
      </c>
      <c r="I21" s="16">
        <f>+'[1]DETALLE DE EJECUCION 2025 (2)'!H50</f>
        <v>5851527.5700000003</v>
      </c>
      <c r="J21" s="16">
        <f>+'[1]ejecucion del gasto det'!I50</f>
        <v>5900502.5</v>
      </c>
      <c r="K21" s="16">
        <f>+'[1]ejecucion del gasto det'!J50</f>
        <v>5945925.0700000003</v>
      </c>
      <c r="L21" s="16">
        <v>5967436.5899999999</v>
      </c>
      <c r="M21" s="15">
        <f>+'[2]ANTEPROYECTO 2025'!K48</f>
        <v>0</v>
      </c>
      <c r="N21" s="15">
        <f>+'[2]ANTEPROYECTO 2025'!L48</f>
        <v>0</v>
      </c>
      <c r="O21" s="15">
        <f>+'[2]ANTEPROYECTO 2025'!M48</f>
        <v>0</v>
      </c>
      <c r="P21" s="15">
        <f>+'[2]ANTEPROYECTO 2025'!N48</f>
        <v>0</v>
      </c>
      <c r="Q21" s="15">
        <f>+'[2]ANTEPROYECTO 2025'!O48</f>
        <v>0</v>
      </c>
    </row>
    <row r="22" spans="1:18" ht="15" x14ac:dyDescent="0.35">
      <c r="A22" s="12" t="s">
        <v>24</v>
      </c>
      <c r="B22" s="12"/>
      <c r="C22" s="12"/>
      <c r="D22" s="13">
        <f>SUM(D23:D31)</f>
        <v>366080000</v>
      </c>
      <c r="E22" s="13">
        <f t="shared" ref="E22:Q22" si="3">SUM(E23:E31)</f>
        <v>114516503.01000001</v>
      </c>
      <c r="F22" s="13">
        <f t="shared" si="3"/>
        <v>7840358.1799999997</v>
      </c>
      <c r="G22" s="13">
        <f>SUM(G23:G31)</f>
        <v>14874960.52</v>
      </c>
      <c r="H22" s="13">
        <f>SUM(H23:H31)</f>
        <v>21339010.120000001</v>
      </c>
      <c r="I22" s="13">
        <f t="shared" si="3"/>
        <v>18066719.390000001</v>
      </c>
      <c r="J22" s="13">
        <f>SUM(J23:J31)</f>
        <v>13480724.889999999</v>
      </c>
      <c r="K22" s="13">
        <f t="shared" si="3"/>
        <v>16694658.639999999</v>
      </c>
      <c r="L22" s="13">
        <f>SUM(L23:L31)</f>
        <v>22220071.27</v>
      </c>
      <c r="M22" s="13">
        <f t="shared" si="3"/>
        <v>0</v>
      </c>
      <c r="N22" s="13">
        <f t="shared" si="3"/>
        <v>0</v>
      </c>
      <c r="O22" s="13">
        <f t="shared" si="3"/>
        <v>0</v>
      </c>
      <c r="P22" s="13">
        <f t="shared" si="3"/>
        <v>0</v>
      </c>
      <c r="Q22" s="13">
        <f t="shared" si="3"/>
        <v>0</v>
      </c>
    </row>
    <row r="23" spans="1:18" ht="15.5" x14ac:dyDescent="0.35">
      <c r="A23" s="14" t="s">
        <v>25</v>
      </c>
      <c r="B23" s="14"/>
      <c r="C23" s="14"/>
      <c r="D23" s="15">
        <f>+'[1]DETALLE DE EJECUCION 2025 (2)'!C59</f>
        <v>15200000</v>
      </c>
      <c r="E23" s="15">
        <f t="shared" ref="E23:E31" si="4">SUM(F23:Q23)</f>
        <v>8619706.9399999995</v>
      </c>
      <c r="F23" s="16">
        <f>+'[1]DETALLE DE EJECUCION 2025 (2)'!D59</f>
        <v>1318760.67</v>
      </c>
      <c r="G23" s="16">
        <f>+'[1]DETALLE DE EJECUCION 2025 (2)'!E59</f>
        <v>1234513.3500000001</v>
      </c>
      <c r="H23" s="16">
        <f>+'[1]DETALLE DE EJECUCION 2025 (2)'!F59</f>
        <v>1177760.3500000001</v>
      </c>
      <c r="I23" s="16">
        <f>+'[1]DETALLE DE EJECUCION 2025 (2)'!H59</f>
        <v>1212903.53</v>
      </c>
      <c r="J23" s="15">
        <f>+'[1]ejecucion del gasto det'!I59</f>
        <v>1211351.67</v>
      </c>
      <c r="K23" s="15">
        <f>+'[1]ejecucion del gasto det'!J59</f>
        <v>1257781.22</v>
      </c>
      <c r="L23" s="15">
        <v>1206636.1499999999</v>
      </c>
      <c r="M23" s="15">
        <f>+'[2]ANTEPROYECTO 2025'!K57</f>
        <v>0</v>
      </c>
      <c r="N23" s="15">
        <f>+'[2]ANTEPROYECTO 2025'!L57</f>
        <v>0</v>
      </c>
      <c r="O23" s="15">
        <f>+'[2]ANTEPROYECTO 2025'!M57</f>
        <v>0</v>
      </c>
      <c r="P23" s="15">
        <f>+'[2]ANTEPROYECTO 2025'!N57</f>
        <v>0</v>
      </c>
      <c r="Q23" s="15">
        <f>+'[2]ANTEPROYECTO 2025'!O57</f>
        <v>0</v>
      </c>
    </row>
    <row r="24" spans="1:18" ht="31" x14ac:dyDescent="0.35">
      <c r="A24" s="14" t="s">
        <v>26</v>
      </c>
      <c r="B24" s="14"/>
      <c r="C24" s="14"/>
      <c r="D24" s="15">
        <f>+'[1]DETALLE DE EJECUCION 2025 (2)'!C72</f>
        <v>47000000</v>
      </c>
      <c r="E24" s="15">
        <f t="shared" si="4"/>
        <v>25125756.210000001</v>
      </c>
      <c r="F24" s="16">
        <f>+'[1]DETALLE DE EJECUCION 2025 (2)'!D72</f>
        <v>2054800</v>
      </c>
      <c r="G24" s="16">
        <f>+'[1]DETALLE DE EJECUCION 2025 (2)'!E72</f>
        <v>1884460</v>
      </c>
      <c r="H24" s="16">
        <f>+'[1]DETALLE DE EJECUCION 2025 (2)'!F72</f>
        <v>1037014.9199999999</v>
      </c>
      <c r="I24" s="16">
        <f>+'[1]DETALLE DE EJECUCION 2025 (2)'!H72</f>
        <v>5814450</v>
      </c>
      <c r="J24" s="15">
        <f>+'[1]ejecucion del gasto det'!I72</f>
        <v>1946810.49</v>
      </c>
      <c r="K24" s="15">
        <f>+'[1]ejecucion del gasto det'!J72</f>
        <v>2458295.38</v>
      </c>
      <c r="L24" s="15">
        <v>9929925.4199999999</v>
      </c>
      <c r="M24" s="15">
        <f>+'[2]ANTEPROYECTO 2025'!K70</f>
        <v>0</v>
      </c>
      <c r="N24" s="15">
        <f>+'[2]ANTEPROYECTO 2025'!L70</f>
        <v>0</v>
      </c>
      <c r="O24" s="15">
        <f>+'[2]ANTEPROYECTO 2025'!M70</f>
        <v>0</v>
      </c>
      <c r="P24" s="15">
        <f>+'[2]ANTEPROYECTO 2025'!N70</f>
        <v>0</v>
      </c>
      <c r="Q24" s="15">
        <f>+'[2]ANTEPROYECTO 2025'!O70</f>
        <v>0</v>
      </c>
    </row>
    <row r="25" spans="1:18" ht="21.75" customHeight="1" x14ac:dyDescent="0.35">
      <c r="A25" s="14" t="s">
        <v>27</v>
      </c>
      <c r="B25" s="14"/>
      <c r="C25" s="14"/>
      <c r="D25" s="15">
        <f>+'[1]DETALLE DE EJECUCION 2025 (2)'!C79</f>
        <v>12500000</v>
      </c>
      <c r="E25" s="15">
        <f t="shared" si="4"/>
        <v>13219729.460000001</v>
      </c>
      <c r="F25" s="16">
        <f>+'[1]DETALLE DE EJECUCION 2025 (2)'!D79</f>
        <v>1313781.21</v>
      </c>
      <c r="G25" s="16">
        <f>+'[1]DETALLE DE EJECUCION 2025 (2)'!E79</f>
        <v>2814281.0500000003</v>
      </c>
      <c r="H25" s="16">
        <f>+'[1]DETALLE DE EJECUCION 2025 (2)'!F79</f>
        <v>2269853.14</v>
      </c>
      <c r="I25" s="16">
        <f>+'[1]DETALLE DE EJECUCION 2025 (2)'!H79</f>
        <v>1206320.6400000001</v>
      </c>
      <c r="J25" s="15">
        <f>+'[1]ejecucion del gasto det'!I79</f>
        <v>876880</v>
      </c>
      <c r="K25" s="15">
        <f>+'[1]ejecucion del gasto det'!J79</f>
        <v>1130302.6200000001</v>
      </c>
      <c r="L25" s="15">
        <v>3608310.8</v>
      </c>
      <c r="M25" s="15">
        <f>+'[2]ANTEPROYECTO 2025'!K77</f>
        <v>0</v>
      </c>
      <c r="N25" s="15">
        <f>+'[2]ANTEPROYECTO 2025'!L77</f>
        <v>0</v>
      </c>
      <c r="O25" s="15">
        <f>+'[2]ANTEPROYECTO 2025'!M77</f>
        <v>0</v>
      </c>
      <c r="P25" s="15">
        <f>+'[2]ANTEPROYECTO 2025'!N77</f>
        <v>0</v>
      </c>
      <c r="Q25" s="15">
        <f>+'[2]ANTEPROYECTO 2025'!O77</f>
        <v>0</v>
      </c>
    </row>
    <row r="26" spans="1:18" ht="27" customHeight="1" x14ac:dyDescent="0.35">
      <c r="A26" s="14" t="s">
        <v>28</v>
      </c>
      <c r="B26" s="14"/>
      <c r="C26" s="14"/>
      <c r="D26" s="15">
        <f>+'[1]DETALLE DE EJECUCION 2025 (2)'!C84</f>
        <v>6450000</v>
      </c>
      <c r="E26" s="15">
        <f t="shared" si="4"/>
        <v>3762386.0900000003</v>
      </c>
      <c r="F26" s="16">
        <f>+'[1]DETALLE DE EJECUCION 2025 (2)'!D84</f>
        <v>248066</v>
      </c>
      <c r="G26" s="16">
        <f>+'[1]DETALLE DE EJECUCION 2025 (2)'!E84</f>
        <v>366036.09</v>
      </c>
      <c r="H26" s="16">
        <f>+'[1]DETALLE DE EJECUCION 2025 (2)'!F84</f>
        <v>1552882.77</v>
      </c>
      <c r="I26" s="16">
        <f>+'[1]DETALLE DE EJECUCION 2025 (2)'!H84</f>
        <v>9200</v>
      </c>
      <c r="J26" s="15">
        <f>+'[1]ejecucion del gasto det'!I84</f>
        <v>20789.95</v>
      </c>
      <c r="K26" s="15">
        <f>+'[1]ejecucion del gasto det'!J84</f>
        <v>1103474.3999999999</v>
      </c>
      <c r="L26" s="15">
        <v>461936.88</v>
      </c>
      <c r="M26" s="15">
        <f>+'[2]ANTEPROYECTO 2025'!K82</f>
        <v>0</v>
      </c>
      <c r="N26" s="15">
        <f>+'[2]ANTEPROYECTO 2025'!L82</f>
        <v>0</v>
      </c>
      <c r="O26" s="15">
        <f>+'[2]ANTEPROYECTO 2025'!M82</f>
        <v>0</v>
      </c>
      <c r="P26" s="15">
        <f>+'[2]ANTEPROYECTO 2025'!N82</f>
        <v>0</v>
      </c>
      <c r="Q26" s="15">
        <f>+'[2]ANTEPROYECTO 2025'!O82</f>
        <v>0</v>
      </c>
    </row>
    <row r="27" spans="1:18" ht="15.5" x14ac:dyDescent="0.35">
      <c r="A27" s="14" t="s">
        <v>29</v>
      </c>
      <c r="B27" s="14"/>
      <c r="C27" s="14"/>
      <c r="D27" s="15">
        <f>+'[1]DETALLE DE EJECUCION 2025 (2)'!C91</f>
        <v>16200000</v>
      </c>
      <c r="E27" s="15">
        <f t="shared" si="4"/>
        <v>1815214.1400000001</v>
      </c>
      <c r="F27" s="16">
        <f>+'[1]DETALLE DE EJECUCION 2025 (2)'!D91</f>
        <v>3776</v>
      </c>
      <c r="G27" s="16">
        <f>+'[1]DETALLE DE EJECUCION 2025 (2)'!E91</f>
        <v>1888</v>
      </c>
      <c r="H27" s="16">
        <f>+'[1]DETALLE DE EJECUCION 2025 (2)'!F91</f>
        <v>958826.64</v>
      </c>
      <c r="I27" s="16">
        <f>+'[1]DETALLE DE EJECUCION 2025 (2)'!H91</f>
        <v>0</v>
      </c>
      <c r="J27" s="15">
        <f>+'[1]ejecucion del gasto det'!I91</f>
        <v>846068</v>
      </c>
      <c r="K27" s="15">
        <f>+'[1]ejecucion del gasto det'!J91</f>
        <v>4655.5</v>
      </c>
      <c r="L27" s="15">
        <v>0</v>
      </c>
      <c r="M27" s="15">
        <f>+'[2]ANTEPROYECTO 2025'!K89</f>
        <v>0</v>
      </c>
      <c r="N27" s="15">
        <f>+'[2]ANTEPROYECTO 2025'!L89</f>
        <v>0</v>
      </c>
      <c r="O27" s="15">
        <f>+'[2]ANTEPROYECTO 2025'!M89</f>
        <v>0</v>
      </c>
      <c r="P27" s="15">
        <f>+'[2]ANTEPROYECTO 2025'!N89</f>
        <v>0</v>
      </c>
      <c r="Q27" s="15">
        <f>+'[2]ANTEPROYECTO 2025'!O89</f>
        <v>0</v>
      </c>
    </row>
    <row r="28" spans="1:18" ht="18.75" customHeight="1" x14ac:dyDescent="0.35">
      <c r="A28" s="14" t="s">
        <v>30</v>
      </c>
      <c r="B28" s="14"/>
      <c r="C28" s="14"/>
      <c r="D28" s="15">
        <f>+'[1]DETALLE DE EJECUCION 2025 (2)'!C108</f>
        <v>20500000</v>
      </c>
      <c r="E28" s="15">
        <f t="shared" si="4"/>
        <v>11380749.33</v>
      </c>
      <c r="F28" s="16">
        <f>+'[1]DETALLE DE EJECUCION 2025 (2)'!D108</f>
        <v>1527058.04</v>
      </c>
      <c r="G28" s="16">
        <f>+'[1]DETALLE DE EJECUCION 2025 (2)'!E108</f>
        <v>1524497.41</v>
      </c>
      <c r="H28" s="16">
        <f>+'[1]DETALLE DE EJECUCION 2025 (2)'!F108</f>
        <v>1483212.25</v>
      </c>
      <c r="I28" s="16">
        <f>+'[1]DETALLE DE EJECUCION 2025 (2)'!H108</f>
        <v>533216.49</v>
      </c>
      <c r="J28" s="15">
        <f>+'[1]ejecucion del gasto det'!I108</f>
        <v>1711780.1300000001</v>
      </c>
      <c r="K28" s="15">
        <f>+'[1]ejecucion del gasto det'!J108</f>
        <v>2487110.8199999998</v>
      </c>
      <c r="L28" s="15">
        <v>2113874.19</v>
      </c>
      <c r="M28" s="15">
        <f>+'[2]ANTEPROYECTO 2025'!K106</f>
        <v>0</v>
      </c>
      <c r="N28" s="15">
        <f>+'[2]ANTEPROYECTO 2025'!L106</f>
        <v>0</v>
      </c>
      <c r="O28" s="15">
        <f>+'[2]ANTEPROYECTO 2025'!M106</f>
        <v>0</v>
      </c>
      <c r="P28" s="15">
        <f>+'[2]ANTEPROYECTO 2025'!N106</f>
        <v>0</v>
      </c>
      <c r="Q28" s="15">
        <f>+'[2]ANTEPROYECTO 2025'!O106</f>
        <v>0</v>
      </c>
    </row>
    <row r="29" spans="1:18" ht="44.25" customHeight="1" x14ac:dyDescent="0.35">
      <c r="A29" s="14" t="s">
        <v>31</v>
      </c>
      <c r="B29" s="14"/>
      <c r="C29" s="14"/>
      <c r="D29" s="15">
        <f>+'[1]DETALLE DE EJECUCION 2025 (2)'!C115</f>
        <v>17820000</v>
      </c>
      <c r="E29" s="15">
        <f t="shared" si="4"/>
        <v>4389083.6899999995</v>
      </c>
      <c r="F29" s="16">
        <f>+'[1]DETALLE DE EJECUCION 2025 (2)'!D115</f>
        <v>299843.63</v>
      </c>
      <c r="G29" s="16">
        <f>+'[1]DETALLE DE EJECUCION 2025 (2)'!E115</f>
        <v>189671.32</v>
      </c>
      <c r="H29" s="16">
        <f>+'[1]DETALLE DE EJECUCION 2025 (2)'!F115</f>
        <v>663704.89</v>
      </c>
      <c r="I29" s="16">
        <f>+'[1]DETALLE DE EJECUCION 2025 (2)'!H115</f>
        <v>396727.94</v>
      </c>
      <c r="J29" s="15">
        <f>+'[1]ejecucion del gasto det'!I115</f>
        <v>1618546.41</v>
      </c>
      <c r="K29" s="15">
        <f>+'[1]ejecucion del gasto det'!J115</f>
        <v>903609.17</v>
      </c>
      <c r="L29" s="15">
        <v>316980.33</v>
      </c>
      <c r="M29" s="15">
        <f>+'[2]ANTEPROYECTO 2025'!K113</f>
        <v>0</v>
      </c>
      <c r="N29" s="15">
        <f>+'[2]ANTEPROYECTO 2025'!L113</f>
        <v>0</v>
      </c>
      <c r="O29" s="15">
        <f>+'[2]ANTEPROYECTO 2025'!M113</f>
        <v>0</v>
      </c>
      <c r="P29" s="15">
        <f>+'[2]ANTEPROYECTO 2025'!N113</f>
        <v>0</v>
      </c>
      <c r="Q29" s="15">
        <f>+'[2]ANTEPROYECTO 2025'!O113</f>
        <v>0</v>
      </c>
    </row>
    <row r="30" spans="1:18" ht="67.5" customHeight="1" x14ac:dyDescent="0.35">
      <c r="A30" s="14" t="s">
        <v>32</v>
      </c>
      <c r="B30" s="14"/>
      <c r="C30" s="14"/>
      <c r="D30" s="15">
        <f>+'[1]DETALLE DE EJECUCION 2025 (2)'!C130</f>
        <v>211010000</v>
      </c>
      <c r="E30" s="15">
        <f t="shared" si="4"/>
        <v>43539584.780000001</v>
      </c>
      <c r="F30" s="16">
        <f>+'[1]DETALLE DE EJECUCION 2025 (2)'!D130</f>
        <v>1049694.45</v>
      </c>
      <c r="G30" s="16">
        <f>+'[1]DETALLE DE EJECUCION 2025 (2)'!E130</f>
        <v>6677745.5999999996</v>
      </c>
      <c r="H30" s="16">
        <f>+'[1]DETALLE DE EJECUCION 2025 (2)'!F130</f>
        <v>11403030.800000001</v>
      </c>
      <c r="I30" s="16">
        <f>+'[1]DETALLE DE EJECUCION 2025 (2)'!H130</f>
        <v>8777243.9500000011</v>
      </c>
      <c r="J30" s="15">
        <f>+'[1]ejecucion del gasto det'!I130</f>
        <v>4500709.1199999992</v>
      </c>
      <c r="K30" s="15">
        <f>+'[1]ejecucion del gasto det'!J130</f>
        <v>6771596.6299999999</v>
      </c>
      <c r="L30" s="15">
        <v>4359564.2300000004</v>
      </c>
      <c r="M30" s="15">
        <f>+'[2]ANTEPROYECTO 2025'!K128</f>
        <v>0</v>
      </c>
      <c r="N30" s="15">
        <f>+'[2]ANTEPROYECTO 2025'!L128</f>
        <v>0</v>
      </c>
      <c r="O30" s="15">
        <f>+'[2]ANTEPROYECTO 2025'!M128</f>
        <v>0</v>
      </c>
      <c r="P30" s="15">
        <f>+'[2]ANTEPROYECTO 2025'!N128</f>
        <v>0</v>
      </c>
      <c r="Q30" s="15">
        <f>+'[2]ANTEPROYECTO 2025'!O128</f>
        <v>0</v>
      </c>
    </row>
    <row r="31" spans="1:18" ht="31" x14ac:dyDescent="0.35">
      <c r="A31" s="14" t="s">
        <v>33</v>
      </c>
      <c r="B31" s="14"/>
      <c r="C31" s="14"/>
      <c r="D31" s="15">
        <f>+'[1]DETALLE DE EJECUCION 2025 (2)'!C150</f>
        <v>19400000</v>
      </c>
      <c r="E31" s="15">
        <f t="shared" si="4"/>
        <v>2664292.37</v>
      </c>
      <c r="F31" s="16">
        <f>+'[1]DETALLE DE EJECUCION 2025 (2)'!D150</f>
        <v>24578.18</v>
      </c>
      <c r="G31" s="16">
        <f>+'[1]DETALLE DE EJECUCION 2025 (2)'!E150</f>
        <v>181867.7</v>
      </c>
      <c r="H31" s="16">
        <f>+'[1]DETALLE DE EJECUCION 2025 (2)'!F150</f>
        <v>792724.36</v>
      </c>
      <c r="I31" s="16">
        <f>+'[1]DETALLE DE EJECUCION 2025 (2)'!H150</f>
        <v>116656.84</v>
      </c>
      <c r="J31" s="15">
        <f>+'[1]ejecucion del gasto det'!I150</f>
        <v>747789.12</v>
      </c>
      <c r="K31" s="15">
        <f>+'[1]ejecucion del gasto det'!J150</f>
        <v>577832.9</v>
      </c>
      <c r="L31" s="15">
        <v>222843.27</v>
      </c>
      <c r="M31" s="15">
        <f>+'[2]ANTEPROYECTO 2025'!K148</f>
        <v>0</v>
      </c>
      <c r="N31" s="15">
        <f>+'[2]ANTEPROYECTO 2025'!L148</f>
        <v>0</v>
      </c>
      <c r="O31" s="15">
        <f>+'[2]ANTEPROYECTO 2025'!M148</f>
        <v>0</v>
      </c>
      <c r="P31" s="15">
        <f>+'[2]ANTEPROYECTO 2025'!N148</f>
        <v>0</v>
      </c>
      <c r="Q31" s="15">
        <f>+'[2]ANTEPROYECTO 2025'!O148</f>
        <v>0</v>
      </c>
    </row>
    <row r="32" spans="1:18" ht="15" x14ac:dyDescent="0.35">
      <c r="A32" s="12" t="s">
        <v>34</v>
      </c>
      <c r="B32" s="12"/>
      <c r="C32" s="12"/>
      <c r="D32" s="13">
        <f>SUM(D33:D40)</f>
        <v>233585000</v>
      </c>
      <c r="E32" s="13">
        <f t="shared" ref="E32:Q32" si="5">SUM(E33:E40)</f>
        <v>62467016.269999988</v>
      </c>
      <c r="F32" s="13">
        <f t="shared" si="5"/>
        <v>1542537.3800000001</v>
      </c>
      <c r="G32" s="13">
        <f t="shared" si="5"/>
        <v>36818578.039999999</v>
      </c>
      <c r="H32" s="13">
        <f>SUM(H33:H40)</f>
        <v>18130609.460000001</v>
      </c>
      <c r="I32" s="13">
        <f t="shared" si="5"/>
        <v>1192846.1499999999</v>
      </c>
      <c r="J32" s="13">
        <f t="shared" si="5"/>
        <v>2091613.81</v>
      </c>
      <c r="K32" s="13">
        <f t="shared" si="5"/>
        <v>1468086.38</v>
      </c>
      <c r="L32" s="13">
        <f>SUM(L33:L40)</f>
        <v>1222745.05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0</v>
      </c>
      <c r="Q32" s="13">
        <f t="shared" si="5"/>
        <v>0</v>
      </c>
      <c r="R32" s="4"/>
    </row>
    <row r="33" spans="1:17" ht="31" x14ac:dyDescent="0.35">
      <c r="A33" s="14" t="s">
        <v>35</v>
      </c>
      <c r="B33" s="14"/>
      <c r="C33" s="14"/>
      <c r="D33" s="15">
        <f>+'[1]DETALLE DE EJECUCION 2025 (2)'!C158</f>
        <v>2220000</v>
      </c>
      <c r="E33" s="15">
        <f t="shared" ref="E33:E40" si="6">SUM(F33:Q33)</f>
        <v>1668046.4300000002</v>
      </c>
      <c r="F33" s="16">
        <f>+'[1]DETALLE DE EJECUCION 2025 (2)'!D158</f>
        <v>660026.82000000007</v>
      </c>
      <c r="G33" s="16">
        <f>+'[1]DETALLE DE EJECUCION 2025 (2)'!E158</f>
        <v>203070.21</v>
      </c>
      <c r="H33" s="16">
        <f>+'[1]DETALLE DE EJECUCION 2025 (2)'!F158</f>
        <v>175733.72</v>
      </c>
      <c r="I33" s="16">
        <f>+'[1]DETALLE DE EJECUCION 2025 (2)'!H158</f>
        <v>167750.64000000001</v>
      </c>
      <c r="J33" s="15">
        <f>+'[1]ejecucion del gasto det'!I158</f>
        <v>189225.85</v>
      </c>
      <c r="K33" s="15">
        <f>+'[1]ejecucion del gasto det'!J158</f>
        <v>145490.04999999999</v>
      </c>
      <c r="L33" s="15">
        <v>126749.14</v>
      </c>
      <c r="M33" s="15">
        <f>+'[2]ANTEPROYECTO 2025'!K156</f>
        <v>0</v>
      </c>
      <c r="N33" s="15">
        <f>+'[2]ANTEPROYECTO 2025'!L156</f>
        <v>0</v>
      </c>
      <c r="O33" s="15">
        <f>+'[2]ANTEPROYECTO 2025'!M156</f>
        <v>0</v>
      </c>
      <c r="P33" s="15">
        <f>+'[2]ANTEPROYECTO 2025'!N156</f>
        <v>0</v>
      </c>
      <c r="Q33" s="15">
        <f>+'[2]ANTEPROYECTO 2025'!O156</f>
        <v>0</v>
      </c>
    </row>
    <row r="34" spans="1:17" ht="15.5" x14ac:dyDescent="0.35">
      <c r="A34" s="14" t="s">
        <v>36</v>
      </c>
      <c r="B34" s="14"/>
      <c r="C34" s="14"/>
      <c r="D34" s="15">
        <f>+'[1]DETALLE DE EJECUCION 2025 (2)'!C166</f>
        <v>950000</v>
      </c>
      <c r="E34" s="15">
        <f t="shared" si="6"/>
        <v>690940.98</v>
      </c>
      <c r="F34" s="16">
        <f>+'[1]DETALLE DE EJECUCION 2025 (2)'!D166</f>
        <v>0</v>
      </c>
      <c r="G34" s="16">
        <f>+'[1]DETALLE DE EJECUCION 2025 (2)'!E166</f>
        <v>247820</v>
      </c>
      <c r="H34" s="16">
        <f>+'[1]DETALLE DE EJECUCION 2025 (2)'!F166</f>
        <v>180127</v>
      </c>
      <c r="I34" s="16">
        <f>+'[1]DETALLE DE EJECUCION 2025 (2)'!H166</f>
        <v>30510</v>
      </c>
      <c r="J34" s="15">
        <f>+'[1]ejecucion del gasto det'!I166</f>
        <v>170953.68</v>
      </c>
      <c r="K34" s="15">
        <f>+'[1]ejecucion del gasto det'!J166</f>
        <v>61530.3</v>
      </c>
      <c r="L34" s="15">
        <v>0</v>
      </c>
      <c r="M34" s="15">
        <f>+'[2]ANTEPROYECTO 2025'!K164</f>
        <v>0</v>
      </c>
      <c r="N34" s="15">
        <f>+'[2]ANTEPROYECTO 2025'!L164</f>
        <v>0</v>
      </c>
      <c r="O34" s="15">
        <f>+'[2]ANTEPROYECTO 2025'!M164</f>
        <v>0</v>
      </c>
      <c r="P34" s="15">
        <f>+'[2]ANTEPROYECTO 2025'!N164</f>
        <v>0</v>
      </c>
      <c r="Q34" s="15">
        <f>+'[2]ANTEPROYECTO 2025'!O164</f>
        <v>0</v>
      </c>
    </row>
    <row r="35" spans="1:17" ht="31" x14ac:dyDescent="0.35">
      <c r="A35" s="14" t="s">
        <v>37</v>
      </c>
      <c r="B35" s="14"/>
      <c r="C35" s="14"/>
      <c r="D35" s="15">
        <f>+'[1]DETALLE DE EJECUCION 2025 (2)'!C173</f>
        <v>2385000</v>
      </c>
      <c r="E35" s="15">
        <f t="shared" si="6"/>
        <v>120578.18999999999</v>
      </c>
      <c r="F35" s="16">
        <f>+'[1]DETALLE DE EJECUCION 2025 (2)'!D173</f>
        <v>5694</v>
      </c>
      <c r="G35" s="16">
        <f>+'[1]DETALLE DE EJECUCION 2025 (2)'!E173</f>
        <v>57450</v>
      </c>
      <c r="H35" s="16">
        <f>+'[1]DETALLE DE EJECUCION 2025 (2)'!F173</f>
        <v>15352.4</v>
      </c>
      <c r="I35" s="16">
        <f>+'[1]DETALLE DE EJECUCION 2025 (2)'!H173</f>
        <v>0</v>
      </c>
      <c r="J35" s="15">
        <f>+'[1]ejecucion del gasto det'!I173</f>
        <v>25764.989999999998</v>
      </c>
      <c r="K35" s="15">
        <f>+'[1]ejecucion del gasto det'!J173</f>
        <v>80</v>
      </c>
      <c r="L35" s="15">
        <v>16236.8</v>
      </c>
      <c r="M35" s="15">
        <f>+'[2]ANTEPROYECTO 2025'!K171</f>
        <v>0</v>
      </c>
      <c r="N35" s="15">
        <f>+'[2]ANTEPROYECTO 2025'!L171</f>
        <v>0</v>
      </c>
      <c r="O35" s="15">
        <f>+'[2]ANTEPROYECTO 2025'!M171</f>
        <v>0</v>
      </c>
      <c r="P35" s="15">
        <f>+'[2]ANTEPROYECTO 2025'!N171</f>
        <v>0</v>
      </c>
      <c r="Q35" s="15">
        <f>+'[2]ANTEPROYECTO 2025'!O171</f>
        <v>0</v>
      </c>
    </row>
    <row r="36" spans="1:17" ht="15.5" x14ac:dyDescent="0.35">
      <c r="A36" s="14" t="s">
        <v>38</v>
      </c>
      <c r="B36" s="14"/>
      <c r="C36" s="14"/>
      <c r="D36" s="15">
        <f>+'[2]ANTEPROYECTO 2025'!C180</f>
        <v>0</v>
      </c>
      <c r="E36" s="15">
        <f t="shared" si="6"/>
        <v>0</v>
      </c>
      <c r="F36" s="16">
        <v>0</v>
      </c>
      <c r="G36" s="16">
        <v>0</v>
      </c>
      <c r="H36" s="16">
        <f>+'[2]ANTEPROYECTO 2025'!F33</f>
        <v>0</v>
      </c>
      <c r="I36" s="16">
        <f>+'[2]ANTEPROYECTO 2025'!H33</f>
        <v>0</v>
      </c>
      <c r="J36" s="15">
        <f>+'[2]ANTEPROYECTO 2025'!H180</f>
        <v>0</v>
      </c>
      <c r="K36" s="15">
        <f>+'[2]ANTEPROYECTO 2025'!I180</f>
        <v>0</v>
      </c>
      <c r="L36" s="15">
        <v>0</v>
      </c>
      <c r="M36" s="15">
        <f>+'[2]ANTEPROYECTO 2025'!K180</f>
        <v>0</v>
      </c>
      <c r="N36" s="15">
        <f>+'[2]ANTEPROYECTO 2025'!L180</f>
        <v>0</v>
      </c>
      <c r="O36" s="15">
        <f>+'[2]ANTEPROYECTO 2025'!M180</f>
        <v>0</v>
      </c>
      <c r="P36" s="15">
        <f>+'[2]ANTEPROYECTO 2025'!N180</f>
        <v>0</v>
      </c>
      <c r="Q36" s="15">
        <f>+'[2]ANTEPROYECTO 2025'!O180</f>
        <v>0</v>
      </c>
    </row>
    <row r="37" spans="1:17" ht="31" x14ac:dyDescent="0.35">
      <c r="A37" s="14" t="s">
        <v>39</v>
      </c>
      <c r="B37" s="14"/>
      <c r="C37" s="14"/>
      <c r="D37" s="15">
        <f>+'[1]DETALLE DE EJECUCION 2025 (2)'!C185</f>
        <v>550000</v>
      </c>
      <c r="E37" s="15">
        <f t="shared" si="6"/>
        <v>736173.81</v>
      </c>
      <c r="F37" s="16">
        <f>+'[1]DETALLE DE EJECUCION 2025 (2)'!D185</f>
        <v>0</v>
      </c>
      <c r="G37" s="16">
        <f>+'[1]DETALLE DE EJECUCION 2025 (2)'!E185</f>
        <v>0</v>
      </c>
      <c r="H37" s="16">
        <f>+'[1]DETALLE DE EJECUCION 2025 (2)'!F185</f>
        <v>337971.42</v>
      </c>
      <c r="I37" s="16">
        <f>+'[1]DETALLE DE EJECUCION 2025 (2)'!H185</f>
        <v>51920</v>
      </c>
      <c r="J37" s="15">
        <f>+'[1]ejecucion del gasto det'!I185</f>
        <v>127440</v>
      </c>
      <c r="K37" s="15">
        <f>+'[1]ejecucion del gasto det'!J185</f>
        <v>218842.39</v>
      </c>
      <c r="L37" s="15">
        <v>0</v>
      </c>
      <c r="M37" s="15">
        <f>+'[2]ANTEPROYECTO 2025'!K182</f>
        <v>0</v>
      </c>
      <c r="N37" s="15">
        <f>+'[2]ANTEPROYECTO 2025'!L182</f>
        <v>0</v>
      </c>
      <c r="O37" s="15">
        <f>+'[2]ANTEPROYECTO 2025'!M182</f>
        <v>0</v>
      </c>
      <c r="P37" s="15">
        <f>+'[2]ANTEPROYECTO 2025'!N182</f>
        <v>0</v>
      </c>
      <c r="Q37" s="15">
        <f>+'[2]ANTEPROYECTO 2025'!O182</f>
        <v>0</v>
      </c>
    </row>
    <row r="38" spans="1:17" ht="31" x14ac:dyDescent="0.35">
      <c r="A38" s="14" t="s">
        <v>40</v>
      </c>
      <c r="B38" s="14"/>
      <c r="C38" s="14"/>
      <c r="D38" s="15">
        <f>+'[1]DETALLE DE EJECUCION 2025 (2)'!C192</f>
        <v>2000000</v>
      </c>
      <c r="E38" s="15">
        <f t="shared" si="6"/>
        <v>245741.46</v>
      </c>
      <c r="F38" s="16">
        <f>+'[1]DETALLE DE EJECUCION 2025 (2)'!D192</f>
        <v>8642.4</v>
      </c>
      <c r="G38" s="16">
        <f>+'[1]DETALLE DE EJECUCION 2025 (2)'!E192</f>
        <v>3953</v>
      </c>
      <c r="H38" s="16">
        <f>+'[1]DETALLE DE EJECUCION 2025 (2)'!F192</f>
        <v>26598.66</v>
      </c>
      <c r="I38" s="16">
        <f>+'[1]DETALLE DE EJECUCION 2025 (2)'!H192</f>
        <v>34056.32</v>
      </c>
      <c r="J38" s="15">
        <f>+'[1]ejecucion del gasto det'!I192</f>
        <v>125788.85</v>
      </c>
      <c r="K38" s="15">
        <f>+'[1]ejecucion del gasto det'!J192</f>
        <v>20509.77</v>
      </c>
      <c r="L38" s="15">
        <v>26192.46</v>
      </c>
      <c r="M38" s="15">
        <f>+'[2]ANTEPROYECTO 2025'!K189</f>
        <v>0</v>
      </c>
      <c r="N38" s="15">
        <f>+'[2]ANTEPROYECTO 2025'!L189</f>
        <v>0</v>
      </c>
      <c r="O38" s="15">
        <f>+'[2]ANTEPROYECTO 2025'!M189</f>
        <v>0</v>
      </c>
      <c r="P38" s="15">
        <f>+'[2]ANTEPROYECTO 2025'!N189</f>
        <v>0</v>
      </c>
      <c r="Q38" s="15">
        <f>+'[2]ANTEPROYECTO 2025'!O189</f>
        <v>0</v>
      </c>
    </row>
    <row r="39" spans="1:17" ht="31" x14ac:dyDescent="0.35">
      <c r="A39" s="14" t="s">
        <v>41</v>
      </c>
      <c r="B39" s="14"/>
      <c r="C39" s="14"/>
      <c r="D39" s="15">
        <f>+'[1]DETALLE DE EJECUCION 2025 (2)'!C204</f>
        <v>14480000</v>
      </c>
      <c r="E39" s="15">
        <f t="shared" si="6"/>
        <v>10594104.340000002</v>
      </c>
      <c r="F39" s="16">
        <f>+'[1]DETALLE DE EJECUCION 2025 (2)'!D204</f>
        <v>740071</v>
      </c>
      <c r="G39" s="16">
        <f>+'[1]DETALLE DE EJECUCION 2025 (2)'!E204</f>
        <v>1023909.1499999999</v>
      </c>
      <c r="H39" s="16">
        <f>+'[1]DETALLE DE EJECUCION 2025 (2)'!F204</f>
        <v>5744450</v>
      </c>
      <c r="I39" s="16">
        <f>+'[1]DETALLE DE EJECUCION 2025 (2)'!H204</f>
        <v>729045</v>
      </c>
      <c r="J39" s="15">
        <f>+'[1]ejecucion del gasto det'!I204</f>
        <v>869036.3</v>
      </c>
      <c r="K39" s="15">
        <f>+'[1]ejecucion del gasto det'!J204</f>
        <v>749722.89</v>
      </c>
      <c r="L39" s="15">
        <v>737870</v>
      </c>
      <c r="M39" s="15">
        <f>+'[2]ANTEPROYECTO 2025'!K201</f>
        <v>0</v>
      </c>
      <c r="N39" s="15">
        <f>+'[2]ANTEPROYECTO 2025'!L201</f>
        <v>0</v>
      </c>
      <c r="O39" s="15">
        <f>+'[2]ANTEPROYECTO 2025'!M201</f>
        <v>0</v>
      </c>
      <c r="P39" s="15">
        <f>+'[2]ANTEPROYECTO 2025'!N201</f>
        <v>0</v>
      </c>
      <c r="Q39" s="15">
        <f>+'[2]ANTEPROYECTO 2025'!O201</f>
        <v>0</v>
      </c>
    </row>
    <row r="40" spans="1:17" ht="15.5" x14ac:dyDescent="0.35">
      <c r="A40" s="14" t="s">
        <v>42</v>
      </c>
      <c r="B40" s="14"/>
      <c r="C40" s="14"/>
      <c r="D40" s="15">
        <f>+'[1]DETALLE DE EJECUCION 2025 (2)'!C215</f>
        <v>211000000</v>
      </c>
      <c r="E40" s="15">
        <f t="shared" si="6"/>
        <v>48411431.059999987</v>
      </c>
      <c r="F40" s="16">
        <f>+'[1]DETALLE DE EJECUCION 2025 (2)'!D215</f>
        <v>128103.16</v>
      </c>
      <c r="G40" s="16">
        <f>+'[1]DETALLE DE EJECUCION 2025 (2)'!E215</f>
        <v>35282375.68</v>
      </c>
      <c r="H40" s="16">
        <f>+'[1]DETALLE DE EJECUCION 2025 (2)'!F215</f>
        <v>11650376.26</v>
      </c>
      <c r="I40" s="16">
        <f>+'[1]DETALLE DE EJECUCION 2025 (2)'!H215</f>
        <v>179564.19</v>
      </c>
      <c r="J40" s="15">
        <f>+'[1]ejecucion del gasto det'!I215</f>
        <v>583404.14</v>
      </c>
      <c r="K40" s="15">
        <f>+'[1]ejecucion del gasto det'!J215</f>
        <v>271910.98</v>
      </c>
      <c r="L40" s="15">
        <v>315696.65000000002</v>
      </c>
      <c r="M40" s="15">
        <f>+'[2]ANTEPROYECTO 2025'!K211</f>
        <v>0</v>
      </c>
      <c r="N40" s="15">
        <f>+'[2]ANTEPROYECTO 2025'!L211</f>
        <v>0</v>
      </c>
      <c r="O40" s="15">
        <f>+'[2]ANTEPROYECTO 2025'!M211</f>
        <v>0</v>
      </c>
      <c r="P40" s="15">
        <f>+'[2]ANTEPROYECTO 2025'!N211</f>
        <v>0</v>
      </c>
      <c r="Q40" s="15">
        <f>+'[2]ANTEPROYECTO 2025'!O211</f>
        <v>0</v>
      </c>
    </row>
    <row r="41" spans="1:17" ht="15" x14ac:dyDescent="0.35">
      <c r="A41" s="12" t="s">
        <v>43</v>
      </c>
      <c r="B41" s="12"/>
      <c r="C41" s="12"/>
      <c r="D41" s="13">
        <f>SUM(D42:D43)</f>
        <v>22500000</v>
      </c>
      <c r="E41" s="13">
        <f t="shared" ref="E41:Q41" si="7">SUM(E42:E43)</f>
        <v>15244567.560000001</v>
      </c>
      <c r="F41" s="13">
        <f>SUM(F42:F43)</f>
        <v>1539867.4100000001</v>
      </c>
      <c r="G41" s="13">
        <f t="shared" si="7"/>
        <v>2026099.4500000002</v>
      </c>
      <c r="H41" s="13">
        <f t="shared" si="7"/>
        <v>2863615.29</v>
      </c>
      <c r="I41" s="13">
        <f t="shared" si="7"/>
        <v>1884867.4100000001</v>
      </c>
      <c r="J41" s="13">
        <f t="shared" si="7"/>
        <v>1645383.1800000002</v>
      </c>
      <c r="K41" s="13">
        <f t="shared" si="7"/>
        <v>2864867.41</v>
      </c>
      <c r="L41" s="13">
        <f t="shared" si="7"/>
        <v>2419867.41</v>
      </c>
      <c r="M41" s="13">
        <f t="shared" si="7"/>
        <v>0</v>
      </c>
      <c r="N41" s="13">
        <f t="shared" si="7"/>
        <v>0</v>
      </c>
      <c r="O41" s="13">
        <f t="shared" si="7"/>
        <v>0</v>
      </c>
      <c r="P41" s="13">
        <f t="shared" si="7"/>
        <v>0</v>
      </c>
      <c r="Q41" s="13">
        <f t="shared" si="7"/>
        <v>0</v>
      </c>
    </row>
    <row r="42" spans="1:17" ht="31" x14ac:dyDescent="0.35">
      <c r="A42" s="14" t="s">
        <v>44</v>
      </c>
      <c r="B42" s="14"/>
      <c r="C42" s="14"/>
      <c r="D42" s="15">
        <f>+'[1]DETALLE DE EJECUCION 2025 (2)'!C238</f>
        <v>21000000</v>
      </c>
      <c r="E42" s="15">
        <f>SUM(F42:Q42)</f>
        <v>14773320.060000001</v>
      </c>
      <c r="F42" s="16">
        <f>+'[1]DETALLE DE EJECUCION 2025 (2)'!D238</f>
        <v>1539867.4100000001</v>
      </c>
      <c r="G42" s="16">
        <f>+'[1]DETALLE DE EJECUCION 2025 (2)'!E238</f>
        <v>1838599.4500000002</v>
      </c>
      <c r="H42" s="16">
        <f>+'[1]DETALLE DE EJECUCION 2025 (2)'!F238</f>
        <v>2863615.29</v>
      </c>
      <c r="I42" s="16">
        <f>+'[1]DETALLE DE EJECUCION 2025 (2)'!H238</f>
        <v>1884867.4100000001</v>
      </c>
      <c r="J42" s="15">
        <f>+'[1]ejecucion del gasto det'!I238</f>
        <v>1361635.6800000002</v>
      </c>
      <c r="K42" s="15">
        <f>+'[1]ejecucion del gasto det'!J238</f>
        <v>2864867.41</v>
      </c>
      <c r="L42" s="15">
        <v>2419867.41</v>
      </c>
      <c r="M42" s="15">
        <f>+'[2]ANTEPROYECTO 2025'!K234</f>
        <v>0</v>
      </c>
      <c r="N42" s="15">
        <f>+'[2]ANTEPROYECTO 2025'!L234</f>
        <v>0</v>
      </c>
      <c r="O42" s="15">
        <f>+'[2]ANTEPROYECTO 2025'!M234</f>
        <v>0</v>
      </c>
      <c r="P42" s="15">
        <f>+'[2]ANTEPROYECTO 2025'!N234</f>
        <v>0</v>
      </c>
      <c r="Q42" s="15">
        <f>+'[2]ANTEPROYECTO 2025'!O234</f>
        <v>0</v>
      </c>
    </row>
    <row r="43" spans="1:17" ht="31" x14ac:dyDescent="0.35">
      <c r="A43" s="14" t="s">
        <v>45</v>
      </c>
      <c r="B43" s="14"/>
      <c r="C43" s="14"/>
      <c r="D43" s="15">
        <f>+'[1]DETALLE DE EJECUCION 2025 (2)'!C246</f>
        <v>1500000</v>
      </c>
      <c r="E43" s="15">
        <f>SUM(F43:Q43)</f>
        <v>471247.5</v>
      </c>
      <c r="F43" s="16">
        <f>+'[1]DETALLE DE EJECUCION 2025 (2)'!D246</f>
        <v>0</v>
      </c>
      <c r="G43" s="16">
        <f>+'[1]DETALLE DE EJECUCION 2025 (2)'!E246</f>
        <v>187500</v>
      </c>
      <c r="H43" s="17">
        <f>+'[1]DETALLE DE EJECUCION 2025 (2)'!F246</f>
        <v>0</v>
      </c>
      <c r="I43" s="17">
        <f>+'[1]DETALLE DE EJECUCION 2025 (2)'!H246</f>
        <v>0</v>
      </c>
      <c r="J43" s="15">
        <f>+'[1]ejecucion del gasto det'!I246</f>
        <v>283747.5</v>
      </c>
      <c r="K43" s="15">
        <f>+'[1]ejecucion del gasto det'!J246</f>
        <v>0</v>
      </c>
      <c r="L43" s="15">
        <v>0</v>
      </c>
      <c r="M43" s="15">
        <f>+'[2]ANTEPROYECTO 2025'!K242</f>
        <v>0</v>
      </c>
      <c r="N43" s="15">
        <f>+'[2]ANTEPROYECTO 2025'!L242</f>
        <v>0</v>
      </c>
      <c r="O43" s="15">
        <f>+'[2]ANTEPROYECTO 2025'!M242</f>
        <v>0</v>
      </c>
      <c r="P43" s="15">
        <f>+'[2]ANTEPROYECTO 2025'!N242</f>
        <v>0</v>
      </c>
      <c r="Q43" s="15">
        <f>+'[2]ANTEPROYECTO 2025'!O242</f>
        <v>0</v>
      </c>
    </row>
    <row r="44" spans="1:17" ht="15" x14ac:dyDescent="0.35">
      <c r="A44" s="12" t="s">
        <v>46</v>
      </c>
      <c r="B44" s="12"/>
      <c r="C44" s="12"/>
      <c r="D44" s="19">
        <f>SUM(D45:D45)</f>
        <v>50000000</v>
      </c>
      <c r="E44" s="19">
        <f t="shared" ref="E44:Q44" si="8">SUM(E45:E45)</f>
        <v>21855000</v>
      </c>
      <c r="F44" s="19">
        <f>SUM(F45:F45)</f>
        <v>5000000</v>
      </c>
      <c r="G44" s="19">
        <f>SUM(G45:G45)</f>
        <v>0</v>
      </c>
      <c r="H44" s="19">
        <f>SUM(H45:H45)</f>
        <v>800000</v>
      </c>
      <c r="I44" s="19">
        <f t="shared" si="8"/>
        <v>100000</v>
      </c>
      <c r="J44" s="19">
        <f t="shared" si="8"/>
        <v>4555000</v>
      </c>
      <c r="K44" s="19">
        <f t="shared" si="8"/>
        <v>11250000</v>
      </c>
      <c r="L44" s="19">
        <f t="shared" si="8"/>
        <v>150000</v>
      </c>
      <c r="M44" s="19">
        <f t="shared" si="8"/>
        <v>0</v>
      </c>
      <c r="N44" s="19">
        <f t="shared" si="8"/>
        <v>0</v>
      </c>
      <c r="O44" s="19">
        <f t="shared" si="8"/>
        <v>0</v>
      </c>
      <c r="P44" s="19">
        <f t="shared" si="8"/>
        <v>0</v>
      </c>
      <c r="Q44" s="19">
        <f t="shared" si="8"/>
        <v>0</v>
      </c>
    </row>
    <row r="45" spans="1:17" ht="31" x14ac:dyDescent="0.35">
      <c r="A45" s="14" t="s">
        <v>47</v>
      </c>
      <c r="B45" s="14"/>
      <c r="C45" s="14"/>
      <c r="D45" s="15">
        <f>+'[1]DETALLE DE EJECUCION 2025 (2)'!C253</f>
        <v>50000000</v>
      </c>
      <c r="E45" s="15">
        <f>SUM(F45:Q45)</f>
        <v>21855000</v>
      </c>
      <c r="F45" s="16">
        <f>+'[1]DETALLE DE EJECUCION 2025 (2)'!D251</f>
        <v>5000000</v>
      </c>
      <c r="G45" s="16">
        <f>+'[1]DETALLE DE EJECUCION 2025 (2)'!E251</f>
        <v>0</v>
      </c>
      <c r="H45" s="16">
        <f>+'[1]DETALLE DE EJECUCION 2025 (2)'!F251</f>
        <v>800000</v>
      </c>
      <c r="I45" s="16">
        <f>+'[1]DETALLE DE EJECUCION 2025 (2)'!H251</f>
        <v>100000</v>
      </c>
      <c r="J45" s="15">
        <f>+'[1]ejecucion del gasto det'!I249</f>
        <v>4555000</v>
      </c>
      <c r="K45" s="15">
        <f>+'[1]ejecucion del gasto det'!J249</f>
        <v>11250000</v>
      </c>
      <c r="L45" s="15">
        <v>150000</v>
      </c>
      <c r="M45" s="15">
        <f>+'[2]ANTEPROYECTO 2025'!K247</f>
        <v>0</v>
      </c>
      <c r="N45" s="15">
        <f>+'[2]ANTEPROYECTO 2025'!L247</f>
        <v>0</v>
      </c>
      <c r="O45" s="15">
        <f>+'[2]ANTEPROYECTO 2025'!M247</f>
        <v>0</v>
      </c>
      <c r="P45" s="15">
        <f>+'[2]ANTEPROYECTO 2025'!N247</f>
        <v>0</v>
      </c>
      <c r="Q45" s="15">
        <f>+'[2]ANTEPROYECTO 2025'!O247</f>
        <v>0</v>
      </c>
    </row>
    <row r="46" spans="1:17" ht="30" x14ac:dyDescent="0.35">
      <c r="A46" s="12" t="s">
        <v>48</v>
      </c>
      <c r="B46" s="12"/>
      <c r="C46" s="12"/>
      <c r="D46" s="13">
        <f>SUM(D47:D55)</f>
        <v>247085000</v>
      </c>
      <c r="E46" s="13">
        <f t="shared" ref="E46:Q46" si="9">SUM(E47:E55)</f>
        <v>35589597.869999997</v>
      </c>
      <c r="F46" s="13">
        <f t="shared" si="9"/>
        <v>0</v>
      </c>
      <c r="G46" s="13">
        <f t="shared" si="9"/>
        <v>0</v>
      </c>
      <c r="H46" s="13">
        <f t="shared" si="9"/>
        <v>0</v>
      </c>
      <c r="I46" s="13">
        <f t="shared" si="9"/>
        <v>0</v>
      </c>
      <c r="J46" s="13">
        <f t="shared" si="9"/>
        <v>35178297.869999997</v>
      </c>
      <c r="K46" s="13">
        <f t="shared" si="9"/>
        <v>411300</v>
      </c>
      <c r="L46" s="13">
        <v>0</v>
      </c>
      <c r="M46" s="13">
        <f t="shared" si="9"/>
        <v>0</v>
      </c>
      <c r="N46" s="13">
        <f t="shared" si="9"/>
        <v>0</v>
      </c>
      <c r="O46" s="13">
        <f t="shared" si="9"/>
        <v>0</v>
      </c>
      <c r="P46" s="13">
        <f t="shared" si="9"/>
        <v>0</v>
      </c>
      <c r="Q46" s="13">
        <f t="shared" si="9"/>
        <v>0</v>
      </c>
    </row>
    <row r="47" spans="1:17" ht="15.5" x14ac:dyDescent="0.35">
      <c r="A47" s="14" t="s">
        <v>49</v>
      </c>
      <c r="B47" s="14"/>
      <c r="C47" s="14"/>
      <c r="D47" s="15">
        <f>+'[1]DETALLE DE EJECUCION 2025 (2)'!C256</f>
        <v>7500000</v>
      </c>
      <c r="E47" s="15">
        <f t="shared" ref="E47:E55" si="10">SUM(F47:Q47)</f>
        <v>3846527.66</v>
      </c>
      <c r="F47" s="17">
        <f>+'[1]DETALLE DE EJECUCION 2025 (2)'!D256</f>
        <v>0</v>
      </c>
      <c r="G47" s="17">
        <f>+'[1]DETALLE DE EJECUCION 2025 (2)'!E256</f>
        <v>0</v>
      </c>
      <c r="H47" s="17">
        <f>+'[1]DETALLE DE EJECUCION 2025 (2)'!F256</f>
        <v>0</v>
      </c>
      <c r="I47" s="17">
        <f>+'[1]DETALLE DE EJECUCION 2025 (2)'!H256</f>
        <v>0</v>
      </c>
      <c r="J47" s="15">
        <f>+'[1]ejecucion del gasto det'!I256</f>
        <v>3846527.66</v>
      </c>
      <c r="K47" s="15">
        <f>+'[1]ejecucion del gasto det'!J256</f>
        <v>0</v>
      </c>
      <c r="L47" s="15">
        <v>0</v>
      </c>
      <c r="M47" s="15">
        <f>+'[2]ANTEPROYECTO 2025'!K252</f>
        <v>0</v>
      </c>
      <c r="N47" s="15">
        <f>+'[2]ANTEPROYECTO 2025'!L252</f>
        <v>0</v>
      </c>
      <c r="O47" s="15">
        <f>+'[2]ANTEPROYECTO 2025'!M252</f>
        <v>0</v>
      </c>
      <c r="P47" s="15">
        <f>+'[2]ANTEPROYECTO 2025'!N252</f>
        <v>0</v>
      </c>
      <c r="Q47" s="15">
        <f>+'[2]ANTEPROYECTO 2025'!O252</f>
        <v>0</v>
      </c>
    </row>
    <row r="48" spans="1:17" ht="31" x14ac:dyDescent="0.35">
      <c r="A48" s="14" t="s">
        <v>50</v>
      </c>
      <c r="B48" s="14"/>
      <c r="C48" s="14"/>
      <c r="D48" s="15">
        <f>+'[1]DETALLE DE EJECUCION 2025 (2)'!C266</f>
        <v>1700000</v>
      </c>
      <c r="E48" s="15">
        <f t="shared" si="10"/>
        <v>0</v>
      </c>
      <c r="F48" s="17">
        <f>+'[1]DETALLE DE EJECUCION 2025 (2)'!D266</f>
        <v>0</v>
      </c>
      <c r="G48" s="17">
        <f>+'[1]DETALLE DE EJECUCION 2025 (2)'!E266</f>
        <v>0</v>
      </c>
      <c r="H48" s="17">
        <f>+'[2]ANTEPROYECTO 2025'!F45</f>
        <v>0</v>
      </c>
      <c r="I48" s="17">
        <f>+'[2]ANTEPROYECTO 2025'!H45</f>
        <v>0</v>
      </c>
      <c r="J48" s="15">
        <f>+'[1]ejecucion del gasto det'!I266</f>
        <v>0</v>
      </c>
      <c r="K48" s="15">
        <f>+'[1]ejecucion del gasto det'!J266</f>
        <v>0</v>
      </c>
      <c r="L48" s="15">
        <v>0</v>
      </c>
      <c r="M48" s="15">
        <f>+'[2]ANTEPROYECTO 2025'!K262</f>
        <v>0</v>
      </c>
      <c r="N48" s="15">
        <f>+'[2]ANTEPROYECTO 2025'!L262</f>
        <v>0</v>
      </c>
      <c r="O48" s="15">
        <f>+'[2]ANTEPROYECTO 2025'!M262</f>
        <v>0</v>
      </c>
      <c r="P48" s="15">
        <f>+'[2]ANTEPROYECTO 2025'!N262</f>
        <v>0</v>
      </c>
      <c r="Q48" s="15">
        <f>+'[2]ANTEPROYECTO 2025'!O262</f>
        <v>0</v>
      </c>
    </row>
    <row r="49" spans="1:17" ht="31" x14ac:dyDescent="0.35">
      <c r="A49" s="14" t="s">
        <v>51</v>
      </c>
      <c r="B49" s="14"/>
      <c r="C49" s="14"/>
      <c r="D49" s="15">
        <f>+'[1]DETALLE DE EJECUCION 2025 (2)'!C271</f>
        <v>800000</v>
      </c>
      <c r="E49" s="15">
        <f t="shared" si="10"/>
        <v>0</v>
      </c>
      <c r="F49" s="17">
        <f>+'[1]DETALLE DE EJECUCION 2025 (2)'!D271</f>
        <v>0</v>
      </c>
      <c r="G49" s="17">
        <f>+'[1]DETALLE DE EJECUCION 2025 (2)'!E271</f>
        <v>0</v>
      </c>
      <c r="H49" s="17">
        <f>+'[2]ANTEPROYECTO 2025'!F46</f>
        <v>0</v>
      </c>
      <c r="I49" s="17">
        <f>+'[2]ANTEPROYECTO 2025'!H46</f>
        <v>0</v>
      </c>
      <c r="J49" s="15">
        <f>+'[1]ejecucion del gasto det'!I271</f>
        <v>0</v>
      </c>
      <c r="K49" s="15">
        <f>+'[1]ejecucion del gasto det'!J271</f>
        <v>0</v>
      </c>
      <c r="L49" s="15">
        <v>0</v>
      </c>
      <c r="M49" s="15">
        <f>+'[2]ANTEPROYECTO 2025'!K268</f>
        <v>0</v>
      </c>
      <c r="N49" s="15">
        <f>+'[2]ANTEPROYECTO 2025'!L268</f>
        <v>0</v>
      </c>
      <c r="O49" s="15">
        <f>+'[2]ANTEPROYECTO 2025'!M268</f>
        <v>0</v>
      </c>
      <c r="P49" s="15">
        <f>+'[2]ANTEPROYECTO 2025'!N268</f>
        <v>0</v>
      </c>
      <c r="Q49" s="15">
        <f>+'[2]ANTEPROYECTO 2025'!O268</f>
        <v>0</v>
      </c>
    </row>
    <row r="50" spans="1:17" ht="31" hidden="1" x14ac:dyDescent="0.35">
      <c r="A50" s="14" t="s">
        <v>52</v>
      </c>
      <c r="B50" s="14"/>
      <c r="C50" s="14"/>
      <c r="D50" s="15">
        <f>+'[2]ANTEPROYECTO 2025'!C270</f>
        <v>0</v>
      </c>
      <c r="E50" s="15">
        <f t="shared" si="10"/>
        <v>0</v>
      </c>
      <c r="F50" s="17">
        <f>+'[2]ANTEPROYECTO 2025'!D47</f>
        <v>0</v>
      </c>
      <c r="G50" s="17">
        <f>+'[2]ANTEPROYECTO 2025'!E47</f>
        <v>0</v>
      </c>
      <c r="H50" s="17">
        <f>+'[2]ANTEPROYECTO 2025'!F47</f>
        <v>0</v>
      </c>
      <c r="I50" s="17">
        <f>+'[2]ANTEPROYECTO 2025'!H47</f>
        <v>0</v>
      </c>
      <c r="J50" s="15">
        <f>+'[2]ANTEPROYECTO 2025'!H270</f>
        <v>0</v>
      </c>
      <c r="K50" s="15">
        <f>+'[2]ANTEPROYECTO 2025'!I270</f>
        <v>0</v>
      </c>
      <c r="L50" s="15"/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52</v>
      </c>
      <c r="B51" s="14"/>
      <c r="C51" s="14"/>
      <c r="D51" s="15">
        <f>+'[1]DETALLE DE EJECUCION 2025 (2)'!C274</f>
        <v>20850000</v>
      </c>
      <c r="E51" s="15">
        <f t="shared" si="10"/>
        <v>0</v>
      </c>
      <c r="F51" s="17">
        <f>+'[1]DETALLE DE EJECUCION 2025 (2)'!D274</f>
        <v>0</v>
      </c>
      <c r="G51" s="17">
        <f>+'[1]DETALLE DE EJECUCION 2025 (2)'!E274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det'!I274</f>
        <v>0</v>
      </c>
      <c r="K51" s="15">
        <f>+'[1]ejecucion del gasto det'!J274</f>
        <v>0</v>
      </c>
      <c r="L51" s="15">
        <v>0</v>
      </c>
      <c r="M51" s="15">
        <f>+'[2]ANTEPROYECTO 2025'!K270</f>
        <v>0</v>
      </c>
      <c r="N51" s="15">
        <f>+'[2]ANTEPROYECTO 2025'!L270</f>
        <v>0</v>
      </c>
      <c r="O51" s="15">
        <f>+'[2]ANTEPROYECTO 2025'!M270</f>
        <v>0</v>
      </c>
      <c r="P51" s="15">
        <f>+'[2]ANTEPROYECTO 2025'!N270</f>
        <v>0</v>
      </c>
      <c r="Q51" s="15">
        <f>+'[2]ANTEPROYECTO 2025'!O270</f>
        <v>0</v>
      </c>
    </row>
    <row r="52" spans="1:17" ht="31" x14ac:dyDescent="0.35">
      <c r="A52" s="14" t="s">
        <v>53</v>
      </c>
      <c r="B52" s="14"/>
      <c r="C52" s="14"/>
      <c r="D52" s="15">
        <f>+'[1]DETALLE DE EJECUCION 2025 (2)'!C287</f>
        <v>2900000</v>
      </c>
      <c r="E52" s="15">
        <f t="shared" si="10"/>
        <v>0</v>
      </c>
      <c r="F52" s="17">
        <f>+'[1]DETALLE DE EJECUCION 2025 (2)'!D287</f>
        <v>0</v>
      </c>
      <c r="G52" s="17">
        <f>+'[1]DETALLE DE EJECUCION 2025 (2)'!E287</f>
        <v>0</v>
      </c>
      <c r="H52" s="17">
        <f>+'[2]ANTEPROYECTO 2025'!F48</f>
        <v>0</v>
      </c>
      <c r="I52" s="17">
        <f>+'[2]ANTEPROYECTO 2025'!H48</f>
        <v>0</v>
      </c>
      <c r="J52" s="15">
        <f>+'[1]ejecucion del gasto det'!I287</f>
        <v>0</v>
      </c>
      <c r="K52" s="15">
        <f>+'[1]ejecucion del gasto det'!J287</f>
        <v>0</v>
      </c>
      <c r="L52" s="15">
        <v>0</v>
      </c>
      <c r="M52" s="15">
        <f>+'[2]ANTEPROYECTO 2025'!K279</f>
        <v>0</v>
      </c>
      <c r="N52" s="15">
        <f>+'[2]ANTEPROYECTO 2025'!L279</f>
        <v>0</v>
      </c>
      <c r="O52" s="15">
        <f>+'[2]ANTEPROYECTO 2025'!M279</f>
        <v>0</v>
      </c>
      <c r="P52" s="15">
        <f>+'[2]ANTEPROYECTO 2025'!N279</f>
        <v>0</v>
      </c>
      <c r="Q52" s="15">
        <f>+'[2]ANTEPROYECTO 2025'!O279</f>
        <v>0</v>
      </c>
    </row>
    <row r="53" spans="1:17" ht="15.5" x14ac:dyDescent="0.35">
      <c r="A53" s="14" t="s">
        <v>54</v>
      </c>
      <c r="B53" s="14"/>
      <c r="C53" s="14"/>
      <c r="D53" s="15">
        <f>+'[1]DETALLE DE EJECUCION 2025 (2)'!C303</f>
        <v>1042000</v>
      </c>
      <c r="E53" s="15">
        <f t="shared" si="10"/>
        <v>0</v>
      </c>
      <c r="F53" s="17">
        <f>+'[1]DETALLE DE EJECUCION 2025 (2)'!D303</f>
        <v>0</v>
      </c>
      <c r="G53" s="17">
        <f>+'[1]DETALLE DE EJECUCION 2025 (2)'!E303</f>
        <v>0</v>
      </c>
      <c r="H53" s="17">
        <f>+'[2]ANTEPROYECTO 2025'!F49</f>
        <v>0</v>
      </c>
      <c r="I53" s="17">
        <f>+'[2]ANTEPROYECTO 2025'!H49</f>
        <v>0</v>
      </c>
      <c r="J53" s="15">
        <f>+'[1]ejecucion del gasto det'!I303</f>
        <v>0</v>
      </c>
      <c r="K53" s="15">
        <f>+'[1]ejecucion del gasto det'!J303</f>
        <v>0</v>
      </c>
      <c r="L53" s="15">
        <v>0</v>
      </c>
      <c r="M53" s="15">
        <f>+'[2]ANTEPROYECTO 2025'!K295</f>
        <v>0</v>
      </c>
      <c r="N53" s="15">
        <f>+'[2]ANTEPROYECTO 2025'!L295</f>
        <v>0</v>
      </c>
      <c r="O53" s="15">
        <f>+'[2]ANTEPROYECTO 2025'!M295</f>
        <v>0</v>
      </c>
      <c r="P53" s="15">
        <f>+'[2]ANTEPROYECTO 2025'!N295</f>
        <v>0</v>
      </c>
      <c r="Q53" s="15">
        <f>+'[2]ANTEPROYECTO 2025'!O295</f>
        <v>0</v>
      </c>
    </row>
    <row r="54" spans="1:17" ht="15.5" x14ac:dyDescent="0.35">
      <c r="A54" s="14" t="s">
        <v>55</v>
      </c>
      <c r="B54" s="14"/>
      <c r="C54" s="14"/>
      <c r="D54" s="15">
        <f>+'[1]DETALLE DE EJECUCION 2025 (2)'!C308</f>
        <v>3000000</v>
      </c>
      <c r="E54" s="15">
        <f t="shared" si="10"/>
        <v>411300</v>
      </c>
      <c r="F54" s="17">
        <f>+'[1]DETALLE DE EJECUCION 2025 (2)'!D308</f>
        <v>0</v>
      </c>
      <c r="G54" s="17">
        <f>+'[1]DETALLE DE EJECUCION 2025 (2)'!E308</f>
        <v>0</v>
      </c>
      <c r="H54" s="17">
        <f>+'[2]ANTEPROYECTO 2025'!F50</f>
        <v>0</v>
      </c>
      <c r="I54" s="17">
        <f>+'[2]ANTEPROYECTO 2025'!H50</f>
        <v>0</v>
      </c>
      <c r="J54" s="15">
        <f>+'[1]ejecucion del gasto det'!I308</f>
        <v>0</v>
      </c>
      <c r="K54" s="15">
        <f>+'[1]ejecucion del gasto det'!J308</f>
        <v>411300</v>
      </c>
      <c r="L54" s="15">
        <v>0</v>
      </c>
      <c r="M54" s="15">
        <f>+'[2]ANTEPROYECTO 2025'!K300</f>
        <v>0</v>
      </c>
      <c r="N54" s="15">
        <f>+'[2]ANTEPROYECTO 2025'!L300</f>
        <v>0</v>
      </c>
      <c r="O54" s="15">
        <f>+'[2]ANTEPROYECTO 2025'!M300</f>
        <v>0</v>
      </c>
      <c r="P54" s="15">
        <f>+'[2]ANTEPROYECTO 2025'!N300</f>
        <v>0</v>
      </c>
      <c r="Q54" s="15">
        <f>+'[2]ANTEPROYECTO 2025'!O300</f>
        <v>0</v>
      </c>
    </row>
    <row r="55" spans="1:17" ht="31" x14ac:dyDescent="0.35">
      <c r="A55" s="14" t="s">
        <v>56</v>
      </c>
      <c r="B55" s="14"/>
      <c r="C55" s="14"/>
      <c r="D55" s="15">
        <f>+'[1]DETALLE DE EJECUCION 2025 (2)'!C311</f>
        <v>209293000</v>
      </c>
      <c r="E55" s="15">
        <f t="shared" si="10"/>
        <v>31331770.209999997</v>
      </c>
      <c r="F55" s="17">
        <f>+'[1]DETALLE DE EJECUCION 2025 (2)'!D311</f>
        <v>0</v>
      </c>
      <c r="G55" s="17">
        <f>+'[1]DETALLE DE EJECUCION 2025 (2)'!E311</f>
        <v>0</v>
      </c>
      <c r="H55" s="17">
        <f>+'[2]ANTEPROYECTO 2025'!F51</f>
        <v>0</v>
      </c>
      <c r="I55" s="17">
        <f>+'[2]ANTEPROYECTO 2025'!H51</f>
        <v>0</v>
      </c>
      <c r="J55" s="15">
        <f>+'[1]ejecucion del gasto det'!I311</f>
        <v>31331770.209999997</v>
      </c>
      <c r="K55" s="15">
        <f>+'[1]ejecucion del gasto det'!J311</f>
        <v>0</v>
      </c>
      <c r="L55" s="15">
        <v>0</v>
      </c>
      <c r="M55" s="15">
        <f>+'[2]ANTEPROYECTO 2025'!K303</f>
        <v>0</v>
      </c>
      <c r="N55" s="15">
        <f>+'[2]ANTEPROYECTO 2025'!L303</f>
        <v>0</v>
      </c>
      <c r="O55" s="15">
        <f>+'[2]ANTEPROYECTO 2025'!M303</f>
        <v>0</v>
      </c>
      <c r="P55" s="15">
        <f>+'[2]ANTEPROYECTO 2025'!N303</f>
        <v>0</v>
      </c>
      <c r="Q55" s="15">
        <f>+'[2]ANTEPROYECTO 2025'!O303</f>
        <v>0</v>
      </c>
    </row>
    <row r="56" spans="1:17" ht="15" x14ac:dyDescent="0.35">
      <c r="A56" s="12" t="s">
        <v>57</v>
      </c>
      <c r="B56" s="12"/>
      <c r="C56" s="12"/>
      <c r="D56" s="13">
        <f>SUM(D57:D58)</f>
        <v>488700000</v>
      </c>
      <c r="E56" s="13">
        <f>SUM(E57:E58)</f>
        <v>128269922.38</v>
      </c>
      <c r="F56" s="13">
        <f t="shared" ref="F56:Q56" si="11">SUM(F57:F58)</f>
        <v>0</v>
      </c>
      <c r="G56" s="13">
        <f t="shared" si="11"/>
        <v>127627418.38</v>
      </c>
      <c r="H56" s="13">
        <f t="shared" si="11"/>
        <v>0</v>
      </c>
      <c r="I56" s="13">
        <f t="shared" si="11"/>
        <v>642504</v>
      </c>
      <c r="J56" s="13">
        <f t="shared" si="11"/>
        <v>0</v>
      </c>
      <c r="K56" s="13">
        <f t="shared" si="11"/>
        <v>0</v>
      </c>
      <c r="L56" s="13">
        <v>0</v>
      </c>
      <c r="M56" s="13">
        <f t="shared" si="11"/>
        <v>0</v>
      </c>
      <c r="N56" s="13">
        <f t="shared" si="11"/>
        <v>0</v>
      </c>
      <c r="O56" s="13">
        <f t="shared" si="11"/>
        <v>0</v>
      </c>
      <c r="P56" s="13">
        <f t="shared" si="11"/>
        <v>0</v>
      </c>
      <c r="Q56" s="13">
        <f t="shared" si="11"/>
        <v>0</v>
      </c>
    </row>
    <row r="57" spans="1:17" ht="15.5" x14ac:dyDescent="0.35">
      <c r="A57" s="14" t="s">
        <v>58</v>
      </c>
      <c r="B57" s="14"/>
      <c r="C57" s="14"/>
      <c r="D57" s="15">
        <f>+'[1]DETALLE DE EJECUCION 2025 (2)'!C318</f>
        <v>80000000</v>
      </c>
      <c r="E57" s="15">
        <f>SUM(F57:Q57)</f>
        <v>0</v>
      </c>
      <c r="F57" s="17">
        <f>+'[1]DETALLE DE EJECUCION 2025 (2)'!D318</f>
        <v>0</v>
      </c>
      <c r="G57" s="17">
        <f>+'[1]DETALLE DE EJECUCION 2025 (2)'!E318</f>
        <v>0</v>
      </c>
      <c r="H57" s="17">
        <f>+'[2]ANTEPROYECTO 2025'!F53</f>
        <v>0</v>
      </c>
      <c r="I57" s="17">
        <f>+'[2]ANTEPROYECTO 2025'!H53</f>
        <v>0</v>
      </c>
      <c r="J57" s="15">
        <f>+'[1]ejecucion del gasto det'!I318</f>
        <v>0</v>
      </c>
      <c r="K57" s="15">
        <f>+'[1]ejecucion del gasto det'!J318</f>
        <v>0</v>
      </c>
      <c r="L57" s="15"/>
      <c r="M57" s="15">
        <f>+'[2]ANTEPROYECTO 2025'!K310</f>
        <v>0</v>
      </c>
      <c r="N57" s="15">
        <f>+'[2]ANTEPROYECTO 2025'!L310</f>
        <v>0</v>
      </c>
      <c r="O57" s="15">
        <f>+'[2]ANTEPROYECTO 2025'!M310</f>
        <v>0</v>
      </c>
      <c r="P57" s="15">
        <f>+'[2]ANTEPROYECTO 2025'!N310</f>
        <v>0</v>
      </c>
      <c r="Q57" s="15">
        <f>+'[2]ANTEPROYECTO 2025'!O310</f>
        <v>0</v>
      </c>
    </row>
    <row r="58" spans="1:17" ht="15.5" x14ac:dyDescent="0.35">
      <c r="A58" s="14" t="s">
        <v>59</v>
      </c>
      <c r="B58" s="14"/>
      <c r="C58" s="14"/>
      <c r="D58" s="15">
        <f>+'[1]DETALLE DE EJECUCION 2025 (2)'!C321</f>
        <v>408700000</v>
      </c>
      <c r="E58" s="15">
        <f>SUM(F58:Q58)</f>
        <v>128269922.38</v>
      </c>
      <c r="F58" s="17">
        <f>+'[1]DETALLE DE EJECUCION 2025 (2)'!D321</f>
        <v>0</v>
      </c>
      <c r="G58" s="16">
        <f>+'[1]DETALLE DE EJECUCION 2025 (2)'!E321</f>
        <v>127627418.38</v>
      </c>
      <c r="H58" s="17">
        <f>+'[2]ANTEPROYECTO 2025'!F54</f>
        <v>0</v>
      </c>
      <c r="I58" s="16">
        <f>+'[1]DETALLE DE EJECUCION 2025 (2)'!H323</f>
        <v>642504</v>
      </c>
      <c r="J58" s="15">
        <f>+'[1]ejecucion del gasto det'!I323</f>
        <v>0</v>
      </c>
      <c r="K58" s="15">
        <f>+'[1]ejecucion del gasto det'!J323</f>
        <v>0</v>
      </c>
      <c r="L58" s="15">
        <v>0</v>
      </c>
      <c r="M58" s="15">
        <f>+'[2]ANTEPROYECTO 2025'!K313</f>
        <v>0</v>
      </c>
      <c r="N58" s="15">
        <f>+'[2]ANTEPROYECTO 2025'!L313</f>
        <v>0</v>
      </c>
      <c r="O58" s="15">
        <f>+'[2]ANTEPROYECTO 2025'!M313</f>
        <v>0</v>
      </c>
      <c r="P58" s="15">
        <f>+'[2]ANTEPROYECTO 2025'!N313</f>
        <v>0</v>
      </c>
      <c r="Q58" s="15">
        <f>+'[2]ANTEPROYECTO 2025'!O313</f>
        <v>0</v>
      </c>
    </row>
    <row r="59" spans="1:17" ht="15" x14ac:dyDescent="0.3">
      <c r="A59" s="2" t="s">
        <v>60</v>
      </c>
      <c r="B59" s="2"/>
      <c r="C59" s="5"/>
      <c r="D59" s="5">
        <f>+D56+D46+D44+D41+D32+D22+D16</f>
        <v>2213000000</v>
      </c>
      <c r="E59" s="5">
        <f>+E56+E46+E44+E41+E32+E22+E16</f>
        <v>815593669.90999985</v>
      </c>
      <c r="F59" s="5">
        <f>+F16+F22+F32+F41+F44+F46+F56</f>
        <v>102654757.80000001</v>
      </c>
      <c r="G59" s="5">
        <f t="shared" ref="G59:Q59" si="12">+G16+G22+G32+G41+G44+G46+G56</f>
        <v>232370900.37</v>
      </c>
      <c r="H59" s="5">
        <f t="shared" si="12"/>
        <v>93569454.940000013</v>
      </c>
      <c r="I59" s="5">
        <f t="shared" si="12"/>
        <v>73632709.400000006</v>
      </c>
      <c r="J59" s="5">
        <f t="shared" si="12"/>
        <v>140394822.68000001</v>
      </c>
      <c r="K59" s="5">
        <f t="shared" si="12"/>
        <v>93214071.389999986</v>
      </c>
      <c r="L59" s="5">
        <f>+L44+L41+L32+L22+L16</f>
        <v>79756953.329999998</v>
      </c>
      <c r="M59" s="5">
        <f t="shared" si="12"/>
        <v>0</v>
      </c>
      <c r="N59" s="5">
        <f t="shared" si="12"/>
        <v>0</v>
      </c>
      <c r="O59" s="5">
        <f t="shared" si="12"/>
        <v>0</v>
      </c>
      <c r="P59" s="5">
        <f t="shared" si="12"/>
        <v>0</v>
      </c>
      <c r="Q59" s="5">
        <f t="shared" si="12"/>
        <v>0</v>
      </c>
    </row>
    <row r="60" spans="1:17" ht="15.5" x14ac:dyDescent="0.35">
      <c r="A60" s="14"/>
      <c r="B60" s="14"/>
      <c r="C60" s="14"/>
      <c r="D60" s="15"/>
      <c r="E60" s="11"/>
      <c r="F60" s="1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" hidden="1" x14ac:dyDescent="0.35">
      <c r="A61" s="10" t="s">
        <v>61</v>
      </c>
      <c r="B61" s="10"/>
      <c r="C61" s="1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s="6" customFormat="1" ht="30" hidden="1" x14ac:dyDescent="0.35">
      <c r="A62" s="12" t="s">
        <v>62</v>
      </c>
      <c r="B62" s="12"/>
      <c r="C62" s="12"/>
      <c r="D62" s="18">
        <v>0</v>
      </c>
      <c r="E62" s="21">
        <f t="shared" ref="E62:E69" si="13">SUM(F62:Q62)</f>
        <v>0</v>
      </c>
      <c r="F62" s="21">
        <f t="shared" ref="F62:Q62" si="14">SUM(F63:F64)</f>
        <v>0</v>
      </c>
      <c r="G62" s="21">
        <f t="shared" si="14"/>
        <v>0</v>
      </c>
      <c r="H62" s="21">
        <f t="shared" si="14"/>
        <v>0</v>
      </c>
      <c r="I62" s="21">
        <f t="shared" si="14"/>
        <v>0</v>
      </c>
      <c r="J62" s="21">
        <f t="shared" si="14"/>
        <v>0</v>
      </c>
      <c r="K62" s="21">
        <f t="shared" si="14"/>
        <v>0</v>
      </c>
      <c r="L62" s="21"/>
      <c r="M62" s="21">
        <f t="shared" si="14"/>
        <v>0</v>
      </c>
      <c r="N62" s="21">
        <f t="shared" si="14"/>
        <v>0</v>
      </c>
      <c r="O62" s="21">
        <f t="shared" si="14"/>
        <v>0</v>
      </c>
      <c r="P62" s="21">
        <f t="shared" si="14"/>
        <v>0</v>
      </c>
      <c r="Q62" s="21">
        <f t="shared" si="14"/>
        <v>0</v>
      </c>
    </row>
    <row r="63" spans="1:17" ht="31" hidden="1" x14ac:dyDescent="0.35">
      <c r="A63" s="14" t="s">
        <v>63</v>
      </c>
      <c r="B63" s="14"/>
      <c r="C63" s="14"/>
      <c r="D63" s="15">
        <v>0</v>
      </c>
      <c r="E63" s="11">
        <f t="shared" si="13"/>
        <v>0</v>
      </c>
      <c r="F63" s="1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31" hidden="1" x14ac:dyDescent="0.35">
      <c r="A64" s="14" t="s">
        <v>64</v>
      </c>
      <c r="B64" s="14"/>
      <c r="C64" s="14"/>
      <c r="D64" s="15">
        <v>0</v>
      </c>
      <c r="E64" s="11">
        <f t="shared" si="13"/>
        <v>0</v>
      </c>
      <c r="F64" s="15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>
        <v>0</v>
      </c>
      <c r="N64" s="11"/>
      <c r="O64" s="11"/>
      <c r="P64" s="11"/>
      <c r="Q64" s="11"/>
    </row>
    <row r="65" spans="1:17" s="6" customFormat="1" ht="15" hidden="1" x14ac:dyDescent="0.35">
      <c r="A65" s="12" t="s">
        <v>65</v>
      </c>
      <c r="B65" s="12"/>
      <c r="C65" s="12"/>
      <c r="D65" s="18">
        <v>0</v>
      </c>
      <c r="E65" s="21">
        <f t="shared" si="13"/>
        <v>0</v>
      </c>
      <c r="F65" s="21">
        <f t="shared" ref="F65:Q65" si="15">SUM(F66:F67)</f>
        <v>0</v>
      </c>
      <c r="G65" s="21">
        <v>0</v>
      </c>
      <c r="H65" s="21">
        <v>0</v>
      </c>
      <c r="I65" s="21">
        <f t="shared" si="15"/>
        <v>0</v>
      </c>
      <c r="J65" s="21">
        <f t="shared" si="15"/>
        <v>0</v>
      </c>
      <c r="K65" s="21">
        <f t="shared" si="15"/>
        <v>0</v>
      </c>
      <c r="L65" s="21"/>
      <c r="M65" s="21">
        <f t="shared" si="15"/>
        <v>0</v>
      </c>
      <c r="N65" s="21">
        <f t="shared" si="15"/>
        <v>0</v>
      </c>
      <c r="O65" s="21">
        <f t="shared" si="15"/>
        <v>0</v>
      </c>
      <c r="P65" s="21">
        <f t="shared" si="15"/>
        <v>0</v>
      </c>
      <c r="Q65" s="21">
        <f t="shared" si="15"/>
        <v>0</v>
      </c>
    </row>
    <row r="66" spans="1:17" ht="15.5" hidden="1" x14ac:dyDescent="0.35">
      <c r="A66" s="14" t="s">
        <v>66</v>
      </c>
      <c r="B66" s="14"/>
      <c r="C66" s="14"/>
      <c r="D66" s="15">
        <v>0</v>
      </c>
      <c r="E66" s="11">
        <f t="shared" si="13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ht="31" hidden="1" x14ac:dyDescent="0.35">
      <c r="A67" s="14" t="s">
        <v>67</v>
      </c>
      <c r="B67" s="14"/>
      <c r="C67" s="14"/>
      <c r="D67" s="15"/>
      <c r="E67" s="11">
        <f t="shared" si="13"/>
        <v>0</v>
      </c>
      <c r="F67" s="15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>
        <v>0</v>
      </c>
      <c r="N67" s="11"/>
      <c r="O67" s="11"/>
      <c r="P67" s="11"/>
      <c r="Q67" s="11"/>
    </row>
    <row r="68" spans="1:17" s="6" customFormat="1" ht="30" hidden="1" x14ac:dyDescent="0.35">
      <c r="A68" s="12" t="s">
        <v>68</v>
      </c>
      <c r="B68" s="12"/>
      <c r="C68" s="12"/>
      <c r="D68" s="18">
        <v>0</v>
      </c>
      <c r="E68" s="21">
        <f t="shared" si="13"/>
        <v>0</v>
      </c>
      <c r="F68" s="21">
        <f t="shared" ref="F68:Q68" si="16">SUM(F69)</f>
        <v>0</v>
      </c>
      <c r="G68" s="21">
        <v>0</v>
      </c>
      <c r="H68" s="21">
        <v>0</v>
      </c>
      <c r="I68" s="21">
        <f t="shared" si="16"/>
        <v>0</v>
      </c>
      <c r="J68" s="21">
        <f t="shared" si="16"/>
        <v>0</v>
      </c>
      <c r="K68" s="21">
        <f t="shared" si="16"/>
        <v>0</v>
      </c>
      <c r="L68" s="21"/>
      <c r="M68" s="21">
        <f t="shared" si="16"/>
        <v>0</v>
      </c>
      <c r="N68" s="21">
        <f t="shared" si="16"/>
        <v>0</v>
      </c>
      <c r="O68" s="21">
        <f t="shared" si="16"/>
        <v>0</v>
      </c>
      <c r="P68" s="21">
        <f t="shared" si="16"/>
        <v>0</v>
      </c>
      <c r="Q68" s="21">
        <f t="shared" si="16"/>
        <v>0</v>
      </c>
    </row>
    <row r="69" spans="1:17" ht="31" hidden="1" x14ac:dyDescent="0.35">
      <c r="A69" s="14" t="s">
        <v>69</v>
      </c>
      <c r="B69" s="14"/>
      <c r="C69" s="14"/>
      <c r="D69" s="15">
        <v>0</v>
      </c>
      <c r="E69" s="11">
        <f t="shared" si="13"/>
        <v>0</v>
      </c>
      <c r="F69" s="15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/>
      <c r="M69" s="11">
        <v>0</v>
      </c>
      <c r="N69" s="11"/>
      <c r="O69" s="11"/>
      <c r="P69" s="11"/>
      <c r="Q69" s="11"/>
    </row>
    <row r="70" spans="1:17" ht="15" x14ac:dyDescent="0.3">
      <c r="A70" s="7" t="s">
        <v>70</v>
      </c>
      <c r="B70" s="7"/>
      <c r="C70" s="7"/>
      <c r="D70" s="8">
        <v>0</v>
      </c>
      <c r="E70" s="8">
        <v>0</v>
      </c>
      <c r="F70" s="22">
        <f t="shared" ref="F70:Q70" si="17">F62+F65+F68</f>
        <v>0</v>
      </c>
      <c r="G70" s="22">
        <f t="shared" si="17"/>
        <v>0</v>
      </c>
      <c r="H70" s="22">
        <f t="shared" si="17"/>
        <v>0</v>
      </c>
      <c r="I70" s="22">
        <f t="shared" si="17"/>
        <v>0</v>
      </c>
      <c r="J70" s="22">
        <f t="shared" si="17"/>
        <v>0</v>
      </c>
      <c r="K70" s="22">
        <f t="shared" si="17"/>
        <v>0</v>
      </c>
      <c r="L70" s="22"/>
      <c r="M70" s="22">
        <f t="shared" si="17"/>
        <v>0</v>
      </c>
      <c r="N70" s="22">
        <f t="shared" si="17"/>
        <v>0</v>
      </c>
      <c r="O70" s="22">
        <f t="shared" si="17"/>
        <v>0</v>
      </c>
      <c r="P70" s="22">
        <f t="shared" si="17"/>
        <v>0</v>
      </c>
      <c r="Q70" s="22">
        <f t="shared" si="17"/>
        <v>0</v>
      </c>
    </row>
    <row r="71" spans="1:17" ht="15.5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ht="15" x14ac:dyDescent="0.3">
      <c r="A72" s="2" t="s">
        <v>71</v>
      </c>
      <c r="B72" s="2"/>
      <c r="C72" s="2"/>
      <c r="D72" s="5">
        <f>+D70+D59</f>
        <v>2213000000</v>
      </c>
      <c r="E72" s="5">
        <f>+E70+E59</f>
        <v>815593669.90999985</v>
      </c>
      <c r="F72" s="32">
        <f>+F70+F59</f>
        <v>102654757.80000001</v>
      </c>
      <c r="G72" s="32">
        <f t="shared" ref="G72:Q72" si="18">+G70+G59</f>
        <v>232370900.37</v>
      </c>
      <c r="H72" s="32">
        <f>+H70+H59</f>
        <v>93569454.940000013</v>
      </c>
      <c r="I72" s="32">
        <f t="shared" si="18"/>
        <v>73632709.400000006</v>
      </c>
      <c r="J72" s="32">
        <f t="shared" si="18"/>
        <v>140394822.68000001</v>
      </c>
      <c r="K72" s="32">
        <f t="shared" si="18"/>
        <v>93214071.389999986</v>
      </c>
      <c r="L72" s="32">
        <f>+L59</f>
        <v>79756953.329999998</v>
      </c>
      <c r="M72" s="32">
        <f t="shared" si="18"/>
        <v>0</v>
      </c>
      <c r="N72" s="32">
        <f t="shared" si="18"/>
        <v>0</v>
      </c>
      <c r="O72" s="32">
        <f t="shared" si="18"/>
        <v>0</v>
      </c>
      <c r="P72" s="32">
        <f t="shared" si="18"/>
        <v>0</v>
      </c>
      <c r="Q72" s="32">
        <f t="shared" si="18"/>
        <v>0</v>
      </c>
    </row>
    <row r="73" spans="1:17" s="9" customFormat="1" ht="15" x14ac:dyDescent="0.35">
      <c r="A73" s="23"/>
      <c r="B73" s="23"/>
      <c r="C73" s="23"/>
      <c r="D73" s="24">
        <v>10</v>
      </c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s="9" customFormat="1" ht="15" x14ac:dyDescent="0.35">
      <c r="A74" s="23"/>
      <c r="B74" s="23"/>
      <c r="C74" s="23"/>
      <c r="D74" s="24"/>
      <c r="E74" s="25"/>
      <c r="F74" s="24"/>
      <c r="G74" s="24"/>
      <c r="H74" s="26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5.5" x14ac:dyDescent="0.35">
      <c r="A75" s="11" t="s">
        <v>72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82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 t="s">
        <v>83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1" t="s">
        <v>73</v>
      </c>
      <c r="B79" s="21"/>
      <c r="C79" s="2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74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.5" x14ac:dyDescent="0.35">
      <c r="A81" s="27" t="s">
        <v>75</v>
      </c>
      <c r="B81" s="28"/>
      <c r="C81" s="28"/>
      <c r="D81" s="27"/>
      <c r="E81" s="27"/>
      <c r="F81" s="27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15" customHeight="1" x14ac:dyDescent="0.35">
      <c r="A82" s="34" t="s">
        <v>76</v>
      </c>
      <c r="B82" s="34"/>
      <c r="C82" s="34"/>
      <c r="D82" s="34"/>
      <c r="E82" s="34"/>
      <c r="F82" s="34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29.25" customHeight="1" x14ac:dyDescent="0.35">
      <c r="A83" s="34"/>
      <c r="B83" s="34"/>
      <c r="C83" s="34"/>
      <c r="D83" s="34"/>
      <c r="E83" s="34"/>
      <c r="F83" s="34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77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78</v>
      </c>
      <c r="B85" s="27"/>
      <c r="C85" s="27"/>
      <c r="D85" s="27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79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 t="s">
        <v>80</v>
      </c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90" spans="1:17" ht="14.5" x14ac:dyDescent="0.35">
      <c r="A90"/>
      <c r="B90"/>
      <c r="C90"/>
      <c r="D90"/>
      <c r="E90"/>
    </row>
    <row r="91" spans="1:17" ht="1" customHeight="1" x14ac:dyDescent="0.35">
      <c r="A91"/>
      <c r="B91"/>
      <c r="C91"/>
      <c r="D91"/>
      <c r="E91"/>
    </row>
    <row r="92" spans="1:17" ht="14.5" hidden="1" x14ac:dyDescent="0.35">
      <c r="A92"/>
      <c r="B92"/>
      <c r="C92"/>
      <c r="D92"/>
      <c r="E92"/>
    </row>
    <row r="93" spans="1:17" ht="14.5" hidden="1" x14ac:dyDescent="0.35">
      <c r="A93"/>
      <c r="B93"/>
      <c r="C93"/>
      <c r="D93"/>
      <c r="E93"/>
    </row>
    <row r="94" spans="1:17" ht="14.5" hidden="1" x14ac:dyDescent="0.35">
      <c r="A94"/>
      <c r="B94"/>
      <c r="C94"/>
      <c r="D94"/>
      <c r="E94"/>
    </row>
    <row r="95" spans="1:17" ht="14.5" hidden="1" x14ac:dyDescent="0.35">
      <c r="A95"/>
      <c r="B95"/>
      <c r="C95"/>
      <c r="D95"/>
      <c r="E95"/>
    </row>
    <row r="96" spans="1:17" ht="14.5" hidden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5.5" hidden="1" x14ac:dyDescent="0.35">
      <c r="A98" s="11"/>
    </row>
    <row r="99" spans="1:5" ht="15.5" hidden="1" x14ac:dyDescent="0.35">
      <c r="A99" s="11"/>
    </row>
    <row r="100" spans="1:5" ht="15.5" x14ac:dyDescent="0.35">
      <c r="A100" s="11" t="s">
        <v>81</v>
      </c>
    </row>
    <row r="101" spans="1:5" ht="15" x14ac:dyDescent="0.35">
      <c r="A101" s="21" t="s">
        <v>84</v>
      </c>
    </row>
    <row r="102" spans="1:5" ht="15" x14ac:dyDescent="0.35">
      <c r="A102" s="21" t="s">
        <v>85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Lugo</cp:lastModifiedBy>
  <cp:lastPrinted>2025-07-14T15:52:28Z</cp:lastPrinted>
  <dcterms:created xsi:type="dcterms:W3CDTF">2025-07-14T15:51:21Z</dcterms:created>
  <dcterms:modified xsi:type="dcterms:W3CDTF">2025-08-20T19:16:29Z</dcterms:modified>
</cp:coreProperties>
</file>