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d577bf239aea90/Escritorio/OCTUBRE DA 2025/"/>
    </mc:Choice>
  </mc:AlternateContent>
  <xr:revisionPtr revIDLastSave="84" documentId="8_{86A5EF5C-6A3F-448F-A8E3-ECC28E5036B5}" xr6:coauthVersionLast="47" xr6:coauthVersionMax="47" xr10:uidLastSave="{FCFF5DBB-2FE2-4FAD-97BB-03596525F661}"/>
  <bookViews>
    <workbookView xWindow="-110" yWindow="-110" windowWidth="19420" windowHeight="10300" xr2:uid="{EF0EAA3F-3FD3-4C0F-9FAB-ABEBD5AD8675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" l="1"/>
  <c r="N40" i="1"/>
  <c r="N31" i="1"/>
  <c r="M21" i="1" l="1"/>
  <c r="M43" i="1"/>
  <c r="L40" i="1"/>
  <c r="L31" i="1"/>
  <c r="L21" i="1"/>
  <c r="N21" i="1"/>
  <c r="L15" i="1"/>
  <c r="N15" i="1"/>
  <c r="L43" i="1"/>
  <c r="L14" i="1" l="1"/>
  <c r="L58" i="1" l="1"/>
  <c r="L71" i="1" s="1"/>
  <c r="E68" i="1" l="1"/>
  <c r="Q67" i="1"/>
  <c r="P67" i="1"/>
  <c r="O67" i="1"/>
  <c r="N67" i="1"/>
  <c r="M67" i="1"/>
  <c r="K67" i="1"/>
  <c r="J67" i="1"/>
  <c r="I67" i="1"/>
  <c r="F67" i="1"/>
  <c r="E66" i="1"/>
  <c r="E65" i="1"/>
  <c r="Q64" i="1"/>
  <c r="P64" i="1"/>
  <c r="O64" i="1"/>
  <c r="N64" i="1"/>
  <c r="M64" i="1"/>
  <c r="K64" i="1"/>
  <c r="J64" i="1"/>
  <c r="I64" i="1"/>
  <c r="F64" i="1"/>
  <c r="E63" i="1"/>
  <c r="E62" i="1"/>
  <c r="Q61" i="1"/>
  <c r="P61" i="1"/>
  <c r="O61" i="1"/>
  <c r="N61" i="1"/>
  <c r="M61" i="1"/>
  <c r="K61" i="1"/>
  <c r="J61" i="1"/>
  <c r="I61" i="1"/>
  <c r="H61" i="1"/>
  <c r="G61" i="1"/>
  <c r="G69" i="1" s="1"/>
  <c r="F61" i="1"/>
  <c r="Q57" i="1"/>
  <c r="P57" i="1"/>
  <c r="O57" i="1"/>
  <c r="N57" i="1"/>
  <c r="M57" i="1"/>
  <c r="K57" i="1"/>
  <c r="J57" i="1"/>
  <c r="I57" i="1"/>
  <c r="H57" i="1"/>
  <c r="G57" i="1"/>
  <c r="F57" i="1"/>
  <c r="D57" i="1"/>
  <c r="Q56" i="1"/>
  <c r="P56" i="1"/>
  <c r="P55" i="1" s="1"/>
  <c r="O56" i="1"/>
  <c r="N56" i="1"/>
  <c r="M56" i="1"/>
  <c r="K56" i="1"/>
  <c r="J56" i="1"/>
  <c r="I56" i="1"/>
  <c r="H56" i="1"/>
  <c r="G56" i="1"/>
  <c r="F56" i="1"/>
  <c r="D56" i="1"/>
  <c r="Q54" i="1"/>
  <c r="P54" i="1"/>
  <c r="O54" i="1"/>
  <c r="N54" i="1"/>
  <c r="K54" i="1"/>
  <c r="J54" i="1"/>
  <c r="I54" i="1"/>
  <c r="H54" i="1"/>
  <c r="G54" i="1"/>
  <c r="F54" i="1"/>
  <c r="D54" i="1"/>
  <c r="Q53" i="1"/>
  <c r="P53" i="1"/>
  <c r="O53" i="1"/>
  <c r="N53" i="1"/>
  <c r="M53" i="1"/>
  <c r="K53" i="1"/>
  <c r="J53" i="1"/>
  <c r="I53" i="1"/>
  <c r="H53" i="1"/>
  <c r="G53" i="1"/>
  <c r="F53" i="1"/>
  <c r="D53" i="1"/>
  <c r="Q52" i="1"/>
  <c r="P52" i="1"/>
  <c r="O52" i="1"/>
  <c r="N52" i="1"/>
  <c r="M52" i="1"/>
  <c r="K52" i="1"/>
  <c r="J52" i="1"/>
  <c r="I52" i="1"/>
  <c r="H52" i="1"/>
  <c r="G52" i="1"/>
  <c r="F52" i="1"/>
  <c r="D52" i="1"/>
  <c r="Q51" i="1"/>
  <c r="P51" i="1"/>
  <c r="O51" i="1"/>
  <c r="N51" i="1"/>
  <c r="M51" i="1"/>
  <c r="K51" i="1"/>
  <c r="J51" i="1"/>
  <c r="I51" i="1"/>
  <c r="H51" i="1"/>
  <c r="G51" i="1"/>
  <c r="F51" i="1"/>
  <c r="D51" i="1"/>
  <c r="Q50" i="1"/>
  <c r="P50" i="1"/>
  <c r="O50" i="1"/>
  <c r="N50" i="1"/>
  <c r="M50" i="1"/>
  <c r="K50" i="1"/>
  <c r="J50" i="1"/>
  <c r="I50" i="1"/>
  <c r="H50" i="1"/>
  <c r="G50" i="1"/>
  <c r="F50" i="1"/>
  <c r="D50" i="1"/>
  <c r="Q49" i="1"/>
  <c r="P49" i="1"/>
  <c r="O49" i="1"/>
  <c r="N49" i="1"/>
  <c r="M49" i="1"/>
  <c r="K49" i="1"/>
  <c r="J49" i="1"/>
  <c r="I49" i="1"/>
  <c r="H49" i="1"/>
  <c r="G49" i="1"/>
  <c r="F49" i="1"/>
  <c r="D49" i="1"/>
  <c r="Q48" i="1"/>
  <c r="P48" i="1"/>
  <c r="O48" i="1"/>
  <c r="N48" i="1"/>
  <c r="M48" i="1"/>
  <c r="K48" i="1"/>
  <c r="J48" i="1"/>
  <c r="I48" i="1"/>
  <c r="H48" i="1"/>
  <c r="G48" i="1"/>
  <c r="F48" i="1"/>
  <c r="D48" i="1"/>
  <c r="Q47" i="1"/>
  <c r="P47" i="1"/>
  <c r="O47" i="1"/>
  <c r="N47" i="1"/>
  <c r="M47" i="1"/>
  <c r="K47" i="1"/>
  <c r="J47" i="1"/>
  <c r="I47" i="1"/>
  <c r="H47" i="1"/>
  <c r="G47" i="1"/>
  <c r="F47" i="1"/>
  <c r="D47" i="1"/>
  <c r="Q46" i="1"/>
  <c r="P46" i="1"/>
  <c r="O46" i="1"/>
  <c r="N46" i="1"/>
  <c r="M46" i="1"/>
  <c r="K46" i="1"/>
  <c r="J46" i="1"/>
  <c r="I46" i="1"/>
  <c r="H46" i="1"/>
  <c r="G46" i="1"/>
  <c r="F46" i="1"/>
  <c r="D46" i="1"/>
  <c r="Q44" i="1"/>
  <c r="Q43" i="1" s="1"/>
  <c r="P44" i="1"/>
  <c r="P43" i="1" s="1"/>
  <c r="O43" i="1"/>
  <c r="K44" i="1"/>
  <c r="K43" i="1" s="1"/>
  <c r="J44" i="1"/>
  <c r="J43" i="1" s="1"/>
  <c r="I44" i="1"/>
  <c r="I43" i="1" s="1"/>
  <c r="H44" i="1"/>
  <c r="H43" i="1" s="1"/>
  <c r="G44" i="1"/>
  <c r="G43" i="1" s="1"/>
  <c r="F44" i="1"/>
  <c r="D44" i="1"/>
  <c r="D43" i="1" s="1"/>
  <c r="Q42" i="1"/>
  <c r="P42" i="1"/>
  <c r="O42" i="1"/>
  <c r="M42" i="1"/>
  <c r="M40" i="1" s="1"/>
  <c r="K42" i="1"/>
  <c r="J42" i="1"/>
  <c r="I42" i="1"/>
  <c r="H42" i="1"/>
  <c r="G42" i="1"/>
  <c r="F42" i="1"/>
  <c r="D42" i="1"/>
  <c r="Q41" i="1"/>
  <c r="P41" i="1"/>
  <c r="K41" i="1"/>
  <c r="J41" i="1"/>
  <c r="I41" i="1"/>
  <c r="H41" i="1"/>
  <c r="G41" i="1"/>
  <c r="F41" i="1"/>
  <c r="D41" i="1"/>
  <c r="Q39" i="1"/>
  <c r="P39" i="1"/>
  <c r="K39" i="1"/>
  <c r="J39" i="1"/>
  <c r="I39" i="1"/>
  <c r="H39" i="1"/>
  <c r="G39" i="1"/>
  <c r="F39" i="1"/>
  <c r="D39" i="1"/>
  <c r="Q38" i="1"/>
  <c r="P38" i="1"/>
  <c r="K38" i="1"/>
  <c r="J38" i="1"/>
  <c r="I38" i="1"/>
  <c r="H38" i="1"/>
  <c r="G38" i="1"/>
  <c r="F38" i="1"/>
  <c r="D38" i="1"/>
  <c r="Q37" i="1"/>
  <c r="P37" i="1"/>
  <c r="K37" i="1"/>
  <c r="J37" i="1"/>
  <c r="I37" i="1"/>
  <c r="H37" i="1"/>
  <c r="G37" i="1"/>
  <c r="F37" i="1"/>
  <c r="D37" i="1"/>
  <c r="Q36" i="1"/>
  <c r="P36" i="1"/>
  <c r="K36" i="1"/>
  <c r="J36" i="1"/>
  <c r="I36" i="1"/>
  <c r="H36" i="1"/>
  <c r="G36" i="1"/>
  <c r="F36" i="1"/>
  <c r="D36" i="1"/>
  <c r="Q35" i="1"/>
  <c r="P35" i="1"/>
  <c r="O35" i="1"/>
  <c r="M35" i="1"/>
  <c r="K35" i="1"/>
  <c r="J35" i="1"/>
  <c r="I35" i="1"/>
  <c r="H35" i="1"/>
  <c r="D35" i="1"/>
  <c r="Q34" i="1"/>
  <c r="P34" i="1"/>
  <c r="M34" i="1"/>
  <c r="K34" i="1"/>
  <c r="J34" i="1"/>
  <c r="I34" i="1"/>
  <c r="H34" i="1"/>
  <c r="G34" i="1"/>
  <c r="F34" i="1"/>
  <c r="D34" i="1"/>
  <c r="Q33" i="1"/>
  <c r="P33" i="1"/>
  <c r="K33" i="1"/>
  <c r="J33" i="1"/>
  <c r="I33" i="1"/>
  <c r="H33" i="1"/>
  <c r="G33" i="1"/>
  <c r="F33" i="1"/>
  <c r="D33" i="1"/>
  <c r="Q32" i="1"/>
  <c r="P32" i="1"/>
  <c r="K32" i="1"/>
  <c r="J32" i="1"/>
  <c r="I32" i="1"/>
  <c r="H32" i="1"/>
  <c r="G32" i="1"/>
  <c r="F32" i="1"/>
  <c r="D32" i="1"/>
  <c r="Q30" i="1"/>
  <c r="P30" i="1"/>
  <c r="K30" i="1"/>
  <c r="J30" i="1"/>
  <c r="I30" i="1"/>
  <c r="H30" i="1"/>
  <c r="G30" i="1"/>
  <c r="F30" i="1"/>
  <c r="D30" i="1"/>
  <c r="Q29" i="1"/>
  <c r="P29" i="1"/>
  <c r="K29" i="1"/>
  <c r="J29" i="1"/>
  <c r="I29" i="1"/>
  <c r="H29" i="1"/>
  <c r="G29" i="1"/>
  <c r="F29" i="1"/>
  <c r="D29" i="1"/>
  <c r="Q28" i="1"/>
  <c r="P28" i="1"/>
  <c r="K28" i="1"/>
  <c r="J28" i="1"/>
  <c r="I28" i="1"/>
  <c r="H28" i="1"/>
  <c r="G28" i="1"/>
  <c r="F28" i="1"/>
  <c r="D28" i="1"/>
  <c r="Q27" i="1"/>
  <c r="P27" i="1"/>
  <c r="K27" i="1"/>
  <c r="J27" i="1"/>
  <c r="I27" i="1"/>
  <c r="H27" i="1"/>
  <c r="G27" i="1"/>
  <c r="F27" i="1"/>
  <c r="D27" i="1"/>
  <c r="Q26" i="1"/>
  <c r="P26" i="1"/>
  <c r="K26" i="1"/>
  <c r="J26" i="1"/>
  <c r="I26" i="1"/>
  <c r="H26" i="1"/>
  <c r="G26" i="1"/>
  <c r="F26" i="1"/>
  <c r="D26" i="1"/>
  <c r="Q25" i="1"/>
  <c r="P25" i="1"/>
  <c r="K25" i="1"/>
  <c r="J25" i="1"/>
  <c r="I25" i="1"/>
  <c r="H25" i="1"/>
  <c r="G25" i="1"/>
  <c r="F25" i="1"/>
  <c r="D25" i="1"/>
  <c r="Q24" i="1"/>
  <c r="P24" i="1"/>
  <c r="K24" i="1"/>
  <c r="J24" i="1"/>
  <c r="I24" i="1"/>
  <c r="H24" i="1"/>
  <c r="G24" i="1"/>
  <c r="F24" i="1"/>
  <c r="D24" i="1"/>
  <c r="Q23" i="1"/>
  <c r="P23" i="1"/>
  <c r="K23" i="1"/>
  <c r="J23" i="1"/>
  <c r="I23" i="1"/>
  <c r="H23" i="1"/>
  <c r="G23" i="1"/>
  <c r="F23" i="1"/>
  <c r="D23" i="1"/>
  <c r="Q22" i="1"/>
  <c r="P22" i="1"/>
  <c r="K22" i="1"/>
  <c r="J22" i="1"/>
  <c r="I22" i="1"/>
  <c r="H22" i="1"/>
  <c r="G22" i="1"/>
  <c r="F22" i="1"/>
  <c r="D22" i="1"/>
  <c r="Q20" i="1"/>
  <c r="P20" i="1"/>
  <c r="K20" i="1"/>
  <c r="J20" i="1"/>
  <c r="I20" i="1"/>
  <c r="H20" i="1"/>
  <c r="G20" i="1"/>
  <c r="F20" i="1"/>
  <c r="D20" i="1"/>
  <c r="Q19" i="1"/>
  <c r="P19" i="1"/>
  <c r="O19" i="1"/>
  <c r="M19" i="1"/>
  <c r="M15" i="1" s="1"/>
  <c r="K19" i="1"/>
  <c r="J19" i="1"/>
  <c r="I19" i="1"/>
  <c r="H19" i="1"/>
  <c r="G19" i="1"/>
  <c r="F19" i="1"/>
  <c r="D19" i="1"/>
  <c r="Q18" i="1"/>
  <c r="P18" i="1"/>
  <c r="K18" i="1"/>
  <c r="J18" i="1"/>
  <c r="I18" i="1"/>
  <c r="H18" i="1"/>
  <c r="G18" i="1"/>
  <c r="F18" i="1"/>
  <c r="D18" i="1"/>
  <c r="Q17" i="1"/>
  <c r="P17" i="1"/>
  <c r="K17" i="1"/>
  <c r="J17" i="1"/>
  <c r="I17" i="1"/>
  <c r="H17" i="1"/>
  <c r="G17" i="1"/>
  <c r="F17" i="1"/>
  <c r="D17" i="1"/>
  <c r="Q16" i="1"/>
  <c r="P16" i="1"/>
  <c r="K16" i="1"/>
  <c r="J16" i="1"/>
  <c r="I16" i="1"/>
  <c r="H16" i="1"/>
  <c r="G16" i="1"/>
  <c r="F16" i="1"/>
  <c r="E16" i="1" s="1"/>
  <c r="D16" i="1"/>
  <c r="K40" i="1" l="1"/>
  <c r="J40" i="1"/>
  <c r="I40" i="1"/>
  <c r="K15" i="1"/>
  <c r="Q40" i="1"/>
  <c r="I21" i="1"/>
  <c r="G31" i="1"/>
  <c r="G40" i="1"/>
  <c r="H21" i="1"/>
  <c r="Q31" i="1"/>
  <c r="M31" i="1"/>
  <c r="H40" i="1"/>
  <c r="O15" i="1"/>
  <c r="P15" i="1"/>
  <c r="H31" i="1"/>
  <c r="I31" i="1"/>
  <c r="J31" i="1"/>
  <c r="H15" i="1"/>
  <c r="P21" i="1"/>
  <c r="K31" i="1"/>
  <c r="I15" i="1"/>
  <c r="Q21" i="1"/>
  <c r="O31" i="1"/>
  <c r="J21" i="1"/>
  <c r="Q15" i="1"/>
  <c r="K21" i="1"/>
  <c r="G15" i="1"/>
  <c r="O21" i="1"/>
  <c r="J15" i="1"/>
  <c r="G21" i="1"/>
  <c r="P31" i="1"/>
  <c r="N69" i="1"/>
  <c r="E18" i="1"/>
  <c r="E25" i="1"/>
  <c r="E29" i="1"/>
  <c r="E23" i="1"/>
  <c r="E34" i="1"/>
  <c r="E20" i="1"/>
  <c r="E27" i="1"/>
  <c r="E32" i="1"/>
  <c r="E35" i="1"/>
  <c r="E49" i="1"/>
  <c r="O55" i="1"/>
  <c r="E37" i="1"/>
  <c r="E39" i="1"/>
  <c r="E46" i="1"/>
  <c r="E52" i="1"/>
  <c r="E19" i="1"/>
  <c r="E28" i="1"/>
  <c r="E50" i="1"/>
  <c r="E57" i="1"/>
  <c r="E22" i="1"/>
  <c r="E26" i="1"/>
  <c r="E33" i="1"/>
  <c r="E36" i="1"/>
  <c r="E38" i="1"/>
  <c r="E42" i="1"/>
  <c r="E48" i="1"/>
  <c r="E54" i="1"/>
  <c r="E17" i="1"/>
  <c r="E15" i="1" s="1"/>
  <c r="E24" i="1"/>
  <c r="E30" i="1"/>
  <c r="E41" i="1"/>
  <c r="F43" i="1"/>
  <c r="E44" i="1"/>
  <c r="E43" i="1" s="1"/>
  <c r="E47" i="1"/>
  <c r="E51" i="1"/>
  <c r="E53" i="1"/>
  <c r="E56" i="1"/>
  <c r="P45" i="1"/>
  <c r="O45" i="1"/>
  <c r="I69" i="1"/>
  <c r="K55" i="1"/>
  <c r="O69" i="1"/>
  <c r="D55" i="1"/>
  <c r="M55" i="1"/>
  <c r="F69" i="1"/>
  <c r="E64" i="1"/>
  <c r="M69" i="1"/>
  <c r="Q69" i="1"/>
  <c r="J69" i="1"/>
  <c r="D31" i="1"/>
  <c r="Q45" i="1"/>
  <c r="H55" i="1"/>
  <c r="Q55" i="1"/>
  <c r="E61" i="1"/>
  <c r="P69" i="1"/>
  <c r="K69" i="1"/>
  <c r="M45" i="1"/>
  <c r="N45" i="1"/>
  <c r="O40" i="1"/>
  <c r="N55" i="1"/>
  <c r="P40" i="1"/>
  <c r="H45" i="1"/>
  <c r="K45" i="1"/>
  <c r="F21" i="1"/>
  <c r="J55" i="1"/>
  <c r="F31" i="1"/>
  <c r="F15" i="1"/>
  <c r="F55" i="1"/>
  <c r="G55" i="1"/>
  <c r="F40" i="1"/>
  <c r="D45" i="1"/>
  <c r="I55" i="1"/>
  <c r="I45" i="1"/>
  <c r="D21" i="1"/>
  <c r="G45" i="1"/>
  <c r="F45" i="1"/>
  <c r="J45" i="1"/>
  <c r="D15" i="1"/>
  <c r="D40" i="1"/>
  <c r="H69" i="1"/>
  <c r="E67" i="1"/>
  <c r="E40" i="1" l="1"/>
  <c r="O14" i="1"/>
  <c r="M14" i="1"/>
  <c r="Q14" i="1"/>
  <c r="P14" i="1"/>
  <c r="N14" i="1"/>
  <c r="D58" i="1"/>
  <c r="D71" i="1" s="1"/>
  <c r="K58" i="1"/>
  <c r="K71" i="1" s="1"/>
  <c r="H14" i="1"/>
  <c r="Q58" i="1"/>
  <c r="Q71" i="1" s="1"/>
  <c r="M58" i="1"/>
  <c r="M71" i="1" s="1"/>
  <c r="D14" i="1"/>
  <c r="F58" i="1"/>
  <c r="F71" i="1" s="1"/>
  <c r="O58" i="1"/>
  <c r="O71" i="1" s="1"/>
  <c r="P58" i="1"/>
  <c r="P71" i="1" s="1"/>
  <c r="E55" i="1"/>
  <c r="E58" i="1" s="1"/>
  <c r="E71" i="1" s="1"/>
  <c r="N58" i="1"/>
  <c r="N71" i="1" s="1"/>
  <c r="J58" i="1"/>
  <c r="J71" i="1" s="1"/>
  <c r="E45" i="1"/>
  <c r="E21" i="1"/>
  <c r="K14" i="1"/>
  <c r="E31" i="1"/>
  <c r="F14" i="1"/>
  <c r="H58" i="1"/>
  <c r="H71" i="1" s="1"/>
  <c r="I14" i="1"/>
  <c r="J14" i="1"/>
  <c r="I58" i="1"/>
  <c r="I71" i="1" s="1"/>
  <c r="G58" i="1"/>
  <c r="G71" i="1" s="1"/>
  <c r="G14" i="1"/>
  <c r="E14" i="1" l="1"/>
</calcChain>
</file>

<file path=xl/sharedStrings.xml><?xml version="1.0" encoding="utf-8"?>
<sst xmlns="http://schemas.openxmlformats.org/spreadsheetml/2006/main" count="89" uniqueCount="88">
  <si>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</si>
  <si>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</si>
  <si>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</si>
  <si>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</si>
  <si>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</si>
  <si>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</si>
  <si>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</si>
  <si>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</si>
  <si>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</si>
  <si>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</si>
  <si>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</si>
  <si>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</si>
  <si>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</si>
  <si>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</si>
  <si>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</si>
  <si>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</si>
  <si>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</si>
  <si>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</si>
  <si>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</si>
  <si>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</si>
  <si>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</si>
  <si>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</si>
  <si>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</si>
  <si>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</si>
  <si>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</si>
  <si>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</si>
  <si>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</si>
  <si>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</si>
  <si>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</si>
  <si>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</si>
  <si>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</si>
  <si>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</si>
  <si>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</si>
  <si>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</si>
  <si>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</si>
  <si>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</si>
  <si>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</si>
  <si>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</si>
  <si>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</si>
  <si>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</si>
  <si>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</si>
  <si>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</si>
  <si>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</si>
  <si>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</si>
  <si>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</si>
  <si>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</si>
  <si>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</si>
  <si>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</si>
  <si>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</si>
  <si>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</si>
  <si>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</si>
  <si>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</si>
  <si>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</si>
  <si>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</si>
  <si>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</si>
  <si>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</si>
  <si>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</si>
  <si>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</si>
  <si>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</si>
  <si>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</si>
  <si>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</si>
  <si>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</si>
  <si>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</si>
  <si>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</si>
  <si>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</si>
  <si>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</si>
  <si>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</si>
  <si>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</si>
  <si>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</si>
  <si>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</si>
  <si>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</si>
  <si>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</si>
  <si>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</si>
  <si>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</si>
  <si>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</si>
  <si>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</si>
  <si>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</si>
  <si>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</si>
  <si>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</si>
  <si>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</si>
  <si>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Lic. Baudy Antigua</t>
  </si>
  <si>
    <t>Encargado Financiero</t>
  </si>
  <si>
    <t>Lic. Joel Martinez</t>
  </si>
  <si>
    <t>Encargado Presupuesto</t>
  </si>
  <si>
    <t>Fecha de registro: 10 de NOVIEMBRE 2025</t>
  </si>
  <si>
    <t>Fecha de imputación: hasta el 31 de Octubre 2025</t>
  </si>
  <si>
    <t>Autorizado: _________________________________</t>
  </si>
  <si>
    <t>Elaborado : 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</si>
</sst>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7">
    <xf numFmtId="0" fontId="0" fillId="0" borderId="0" xfId="0"/>
    <xf numFmtId="43" fontId="2" fillId="0" borderId="0" xfId="1" applyFont="1" applyAlignment="1">
      <alignment vertical="center"/>
    </xf>
    <xf numFmtId="0" fontId="3" fillId="2" borderId="0" xfId="0" applyFont="1" applyFill="1" applyAlignment="1">
      <alignment horizont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43" fontId="3" fillId="2" borderId="0" xfId="1" applyFont="1" applyFill="1" applyAlignment="1">
      <alignment horizontal="center"/>
    </xf>
    <xf numFmtId="43" fontId="4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43" fontId="3" fillId="4" borderId="0" xfId="1" applyFont="1" applyFill="1" applyAlignment="1">
      <alignment horizontal="center"/>
    </xf>
    <xf numFmtId="43" fontId="2" fillId="3" borderId="0" xfId="1" applyFont="1" applyFill="1" applyAlignment="1">
      <alignment vertical="center"/>
    </xf>
    <xf numFmtId="43" fontId="6" fillId="0" borderId="1" xfId="1" applyFont="1" applyBorder="1" applyAlignment="1">
      <alignment horizontal="left" vertical="center" wrapText="1"/>
    </xf>
    <xf numFmtId="43" fontId="5" fillId="0" borderId="0" xfId="1" applyFont="1" applyAlignment="1">
      <alignment vertical="center"/>
    </xf>
    <xf numFmtId="43" fontId="6" fillId="0" borderId="0" xfId="1" applyFont="1" applyAlignment="1">
      <alignment horizontal="left" vertical="center" wrapText="1"/>
    </xf>
    <xf numFmtId="43" fontId="6" fillId="3" borderId="0" xfId="1" applyFont="1" applyFill="1" applyAlignment="1">
      <alignment horizontal="center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43" fontId="3" fillId="5" borderId="2" xfId="1" applyFont="1" applyFill="1" applyBorder="1" applyAlignment="1">
      <alignment horizontal="center" vertical="center" wrapText="1"/>
    </xf>
    <xf numFmtId="43" fontId="3" fillId="6" borderId="0" xfId="1" applyFont="1" applyFill="1" applyBorder="1" applyAlignment="1">
      <alignment horizontal="left" vertical="center" wrapText="1"/>
    </xf>
    <xf numFmtId="43" fontId="3" fillId="6" borderId="0" xfId="1" applyFont="1" applyFill="1" applyBorder="1" applyAlignment="1">
      <alignment horizontal="center" vertical="center" wrapText="1"/>
    </xf>
    <xf numFmtId="43" fontId="6" fillId="6" borderId="0" xfId="1" applyFont="1" applyFill="1" applyBorder="1" applyAlignment="1">
      <alignment horizontal="center" vertical="center" wrapText="1"/>
    </xf>
    <xf numFmtId="43" fontId="7" fillId="6" borderId="0" xfId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top"/>
    </xf>
    <xf numFmtId="0" fontId="6" fillId="0" borderId="0" xfId="1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1" applyNumberFormat="1" applyFont="1" applyBorder="1" applyAlignment="1">
      <alignment vertical="top"/>
    </xf>
    <xf numFmtId="43" fontId="8" fillId="0" borderId="0" xfId="1" applyFont="1" applyAlignment="1">
      <alignment vertical="center"/>
    </xf>
    <xf numFmtId="43" fontId="3" fillId="7" borderId="0" xfId="1" applyFont="1" applyFill="1" applyBorder="1" applyAlignment="1">
      <alignment horizontal="center" vertical="center" wrapText="1"/>
    </xf>
    <xf numFmtId="43" fontId="6" fillId="8" borderId="1" xfId="1" applyFont="1" applyFill="1" applyBorder="1" applyAlignment="1">
      <alignment horizontal="left" vertical="center" wrapText="1"/>
    </xf>
    <xf numFmtId="0" fontId="5" fillId="0" borderId="0" xfId="1" applyNumberFormat="1" applyFont="1" applyAlignment="1">
      <alignment horizontal="left" vertical="top" wrapText="1"/>
    </xf>
    <xf numFmtId="43" fontId="5" fillId="3" borderId="0" xfId="1" applyFont="1" applyFill="1" applyAlignment="1">
      <alignment vertical="center" wrapText="1"/>
    </xf>
    <xf numFmtId="43" fontId="10" fillId="0" borderId="0" xfId="1" applyFont="1" applyAlignment="1">
      <alignment horizontal="center" vertical="center"/>
    </xf>
  </cellXfs>
  <cellStyles count="3">
    <cellStyle name="Millares" xfId="1" builtinId="3"/>
    <cellStyle name="Millares 2" xfId="2" xr:uid="{888375A6-B825-408F-8635-C93CEF07E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564" cy="1782255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564" cy="178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1</xdr:rowOff>
    </xdr:from>
    <xdr:to>
      <xdr:col>4</xdr:col>
      <xdr:colOff>261938</xdr:colOff>
      <xdr:row>8</xdr:row>
      <xdr:rowOff>129787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1"/>
          <a:ext cx="2270125" cy="1526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PRESUPUESTO%20APROBADO%202025.xlsx" TargetMode="External"/><Relationship Id="rId1" Type="http://schemas.openxmlformats.org/officeDocument/2006/relationships/externalLinkPath" Target="https://deportrd-my.sharepoint.com/personal/hcastillo_da_gob_do/Documents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ACCIONES%202025/PRELIMINAR%20ANTEPROYECTO%202025.xlsx" TargetMode="External"/><Relationship Id="rId1" Type="http://schemas.openxmlformats.org/officeDocument/2006/relationships/externalLinkPath" Target="https://deportrd-my.sharepoint.com/personal/hcastillo_da_gob_do/Documents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ejecucion del gasto det"/>
      <sheetName val="Modificacion de ajuste cuentas"/>
      <sheetName val="INGRESOS"/>
      <sheetName val="SIGEF"/>
      <sheetName val="TIC"/>
      <sheetName val="INGRESOS (2)"/>
      <sheetName val="Hoja2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  <cell r="F16">
            <v>38503879.810000002</v>
          </cell>
          <cell r="H16">
            <v>39338344.880000003</v>
          </cell>
        </row>
        <row r="33">
          <cell r="C33">
            <v>160450000</v>
          </cell>
          <cell r="D33">
            <v>6133200</v>
          </cell>
          <cell r="E33">
            <v>6166950</v>
          </cell>
          <cell r="F33">
            <v>6215700</v>
          </cell>
          <cell r="H33">
            <v>6555900</v>
          </cell>
        </row>
        <row r="41">
          <cell r="C41">
            <v>18600000</v>
          </cell>
          <cell r="D41">
            <v>0</v>
          </cell>
          <cell r="E41">
            <v>1505000</v>
          </cell>
          <cell r="F41">
            <v>0</v>
          </cell>
          <cell r="H41">
            <v>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  <cell r="F47">
            <v>0</v>
          </cell>
          <cell r="H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  <cell r="F50">
            <v>5716640.2599999998</v>
          </cell>
          <cell r="H50">
            <v>5851527.5700000003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  <cell r="F59">
            <v>1177760.3500000001</v>
          </cell>
          <cell r="H59">
            <v>1212903.53</v>
          </cell>
        </row>
        <row r="72">
          <cell r="C72">
            <v>47000000</v>
          </cell>
          <cell r="D72">
            <v>2054800</v>
          </cell>
          <cell r="E72">
            <v>1884460</v>
          </cell>
          <cell r="F72">
            <v>1037014.9199999999</v>
          </cell>
          <cell r="H72">
            <v>5814450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  <cell r="F79">
            <v>2269853.14</v>
          </cell>
          <cell r="H79">
            <v>1206320.6400000001</v>
          </cell>
        </row>
        <row r="84">
          <cell r="C84">
            <v>6450000</v>
          </cell>
          <cell r="D84">
            <v>248066</v>
          </cell>
          <cell r="E84">
            <v>366036.09</v>
          </cell>
          <cell r="F84">
            <v>1552882.77</v>
          </cell>
          <cell r="H84">
            <v>9200</v>
          </cell>
        </row>
        <row r="91">
          <cell r="C91">
            <v>16200000</v>
          </cell>
          <cell r="D91">
            <v>3776</v>
          </cell>
          <cell r="E91">
            <v>1888</v>
          </cell>
          <cell r="F91">
            <v>958826.64</v>
          </cell>
          <cell r="H91">
            <v>0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  <cell r="F108">
            <v>1483212.25</v>
          </cell>
          <cell r="H108">
            <v>533216.49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  <cell r="F115">
            <v>663704.89</v>
          </cell>
          <cell r="H115">
            <v>396727.94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  <cell r="F130">
            <v>11403030.800000001</v>
          </cell>
          <cell r="H130">
            <v>8777243.9500000011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  <cell r="F150">
            <v>792724.36</v>
          </cell>
          <cell r="H150">
            <v>116656.84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  <cell r="F158">
            <v>175733.72</v>
          </cell>
          <cell r="H158">
            <v>167750.64000000001</v>
          </cell>
        </row>
        <row r="166">
          <cell r="C166">
            <v>950000</v>
          </cell>
          <cell r="D166">
            <v>0</v>
          </cell>
          <cell r="E166">
            <v>247820</v>
          </cell>
          <cell r="F166">
            <v>180127</v>
          </cell>
          <cell r="H166">
            <v>30510</v>
          </cell>
        </row>
        <row r="173">
          <cell r="C173">
            <v>2385000</v>
          </cell>
          <cell r="D173">
            <v>5694</v>
          </cell>
          <cell r="E173">
            <v>57450</v>
          </cell>
          <cell r="F173">
            <v>15352.4</v>
          </cell>
          <cell r="H173">
            <v>0</v>
          </cell>
        </row>
        <row r="185">
          <cell r="C185">
            <v>550000</v>
          </cell>
          <cell r="D185">
            <v>0</v>
          </cell>
          <cell r="E185">
            <v>0</v>
          </cell>
          <cell r="F185">
            <v>337971.42</v>
          </cell>
          <cell r="H185">
            <v>51920</v>
          </cell>
        </row>
        <row r="192">
          <cell r="C192">
            <v>2000000</v>
          </cell>
          <cell r="D192">
            <v>8642.4</v>
          </cell>
          <cell r="E192">
            <v>3953</v>
          </cell>
          <cell r="F192">
            <v>26598.66</v>
          </cell>
          <cell r="H192">
            <v>34056.32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  <cell r="F204">
            <v>5744450</v>
          </cell>
          <cell r="H204">
            <v>729045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  <cell r="F215">
            <v>11650376.26</v>
          </cell>
          <cell r="H215">
            <v>179564.19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  <cell r="F238">
            <v>2863615.29</v>
          </cell>
          <cell r="H238">
            <v>1884867.4100000001</v>
          </cell>
        </row>
        <row r="246">
          <cell r="C246">
            <v>1500000</v>
          </cell>
          <cell r="D246">
            <v>0</v>
          </cell>
          <cell r="E246">
            <v>187500</v>
          </cell>
          <cell r="F246">
            <v>0</v>
          </cell>
          <cell r="H246">
            <v>0</v>
          </cell>
        </row>
        <row r="251">
          <cell r="D251">
            <v>5000000</v>
          </cell>
          <cell r="E251">
            <v>0</v>
          </cell>
          <cell r="F251">
            <v>800000</v>
          </cell>
          <cell r="H251">
            <v>100000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  <row r="323">
          <cell r="H323">
            <v>642504</v>
          </cell>
        </row>
      </sheetData>
      <sheetData sheetId="3"/>
      <sheetData sheetId="4">
        <row r="16">
          <cell r="I16">
            <v>40218583.229999997</v>
          </cell>
          <cell r="J16">
            <v>39350333.890000001</v>
          </cell>
        </row>
        <row r="33">
          <cell r="I33">
            <v>34167717.200000003</v>
          </cell>
          <cell r="J33">
            <v>6324700</v>
          </cell>
        </row>
        <row r="41">
          <cell r="I41">
            <v>1505000</v>
          </cell>
          <cell r="J41">
            <v>1520000</v>
          </cell>
        </row>
        <row r="47">
          <cell r="I47">
            <v>1652000</v>
          </cell>
          <cell r="J47">
            <v>7384200</v>
          </cell>
        </row>
        <row r="50">
          <cell r="I50">
            <v>5900502.5</v>
          </cell>
          <cell r="J50">
            <v>5945925.0700000003</v>
          </cell>
        </row>
        <row r="59">
          <cell r="I59">
            <v>1211351.67</v>
          </cell>
          <cell r="J59">
            <v>1257781.22</v>
          </cell>
        </row>
        <row r="72">
          <cell r="I72">
            <v>1946810.49</v>
          </cell>
          <cell r="J72">
            <v>2458295.38</v>
          </cell>
        </row>
        <row r="79">
          <cell r="I79">
            <v>876880</v>
          </cell>
          <cell r="J79">
            <v>1130302.6200000001</v>
          </cell>
        </row>
        <row r="84">
          <cell r="I84">
            <v>20789.95</v>
          </cell>
          <cell r="J84">
            <v>1103474.3999999999</v>
          </cell>
        </row>
        <row r="91">
          <cell r="I91">
            <v>846068</v>
          </cell>
          <cell r="J91">
            <v>4655.5</v>
          </cell>
        </row>
        <row r="108">
          <cell r="I108">
            <v>1711780.1300000001</v>
          </cell>
          <cell r="J108">
            <v>2487110.8199999998</v>
          </cell>
        </row>
        <row r="115">
          <cell r="I115">
            <v>1618546.41</v>
          </cell>
          <cell r="J115">
            <v>903609.17</v>
          </cell>
        </row>
        <row r="130">
          <cell r="I130">
            <v>4500709.1199999992</v>
          </cell>
          <cell r="J130">
            <v>6771596.6299999999</v>
          </cell>
        </row>
        <row r="150">
          <cell r="I150">
            <v>747789.12</v>
          </cell>
          <cell r="J150">
            <v>577832.9</v>
          </cell>
        </row>
        <row r="158">
          <cell r="I158">
            <v>189225.85</v>
          </cell>
          <cell r="J158">
            <v>145490.04999999999</v>
          </cell>
        </row>
        <row r="166">
          <cell r="I166">
            <v>170953.68</v>
          </cell>
          <cell r="J166">
            <v>61530.3</v>
          </cell>
        </row>
        <row r="173">
          <cell r="I173">
            <v>25764.989999999998</v>
          </cell>
          <cell r="J173">
            <v>80</v>
          </cell>
        </row>
        <row r="185">
          <cell r="I185">
            <v>127440</v>
          </cell>
          <cell r="J185">
            <v>218842.39</v>
          </cell>
        </row>
        <row r="192">
          <cell r="I192">
            <v>125788.85</v>
          </cell>
          <cell r="J192">
            <v>20509.77</v>
          </cell>
        </row>
        <row r="204">
          <cell r="I204">
            <v>869036.3</v>
          </cell>
          <cell r="J204">
            <v>749722.89</v>
          </cell>
        </row>
        <row r="215">
          <cell r="I215">
            <v>583404.14</v>
          </cell>
          <cell r="J215">
            <v>271910.98</v>
          </cell>
        </row>
        <row r="238">
          <cell r="I238">
            <v>1361635.6800000002</v>
          </cell>
          <cell r="J238">
            <v>2864867.41</v>
          </cell>
        </row>
        <row r="246">
          <cell r="I246">
            <v>283747.5</v>
          </cell>
          <cell r="J246">
            <v>0</v>
          </cell>
        </row>
        <row r="249">
          <cell r="I249">
            <v>4555000</v>
          </cell>
          <cell r="J249">
            <v>11250000</v>
          </cell>
        </row>
        <row r="256">
          <cell r="I256">
            <v>3846527.66</v>
          </cell>
          <cell r="J256">
            <v>0</v>
          </cell>
        </row>
        <row r="266">
          <cell r="I266">
            <v>0</v>
          </cell>
          <cell r="J266">
            <v>0</v>
          </cell>
        </row>
        <row r="271">
          <cell r="I271">
            <v>0</v>
          </cell>
          <cell r="J271">
            <v>0</v>
          </cell>
        </row>
        <row r="274">
          <cell r="I274">
            <v>0</v>
          </cell>
          <cell r="J274">
            <v>0</v>
          </cell>
        </row>
        <row r="287">
          <cell r="I287">
            <v>0</v>
          </cell>
          <cell r="J287">
            <v>0</v>
          </cell>
        </row>
        <row r="303">
          <cell r="I303">
            <v>0</v>
          </cell>
          <cell r="J303">
            <v>0</v>
          </cell>
        </row>
        <row r="308">
          <cell r="I308">
            <v>0</v>
          </cell>
          <cell r="J308">
            <v>411300</v>
          </cell>
        </row>
        <row r="311">
          <cell r="I311">
            <v>31331770.209999997</v>
          </cell>
          <cell r="J311">
            <v>0</v>
          </cell>
        </row>
        <row r="318">
          <cell r="I318">
            <v>0</v>
          </cell>
          <cell r="J318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J16"/>
          <cell r="N16"/>
          <cell r="O16"/>
        </row>
        <row r="33">
          <cell r="F33">
            <v>0</v>
          </cell>
          <cell r="H33"/>
          <cell r="N33"/>
          <cell r="O33"/>
        </row>
        <row r="42">
          <cell r="N42"/>
          <cell r="O42"/>
        </row>
        <row r="43">
          <cell r="K43"/>
          <cell r="M43"/>
          <cell r="N43"/>
          <cell r="O43"/>
        </row>
        <row r="45">
          <cell r="F45">
            <v>0</v>
          </cell>
          <cell r="H45"/>
        </row>
        <row r="46">
          <cell r="F46"/>
          <cell r="H46"/>
        </row>
        <row r="47">
          <cell r="D47"/>
          <cell r="E47"/>
          <cell r="F47"/>
          <cell r="H47"/>
        </row>
        <row r="48">
          <cell r="F48">
            <v>0</v>
          </cell>
          <cell r="H48"/>
          <cell r="N48"/>
          <cell r="O48"/>
        </row>
        <row r="49">
          <cell r="F49">
            <v>0</v>
          </cell>
          <cell r="H49"/>
        </row>
        <row r="50">
          <cell r="F50"/>
          <cell r="H50"/>
        </row>
        <row r="51">
          <cell r="F51">
            <v>0</v>
          </cell>
          <cell r="H51"/>
        </row>
        <row r="53">
          <cell r="F53">
            <v>0</v>
          </cell>
          <cell r="H53"/>
        </row>
        <row r="54">
          <cell r="F54"/>
        </row>
        <row r="57">
          <cell r="N57"/>
          <cell r="O57"/>
        </row>
        <row r="70">
          <cell r="N70"/>
          <cell r="O70"/>
        </row>
        <row r="77">
          <cell r="N77"/>
          <cell r="O77"/>
        </row>
        <row r="82">
          <cell r="N82"/>
          <cell r="O82"/>
        </row>
        <row r="89">
          <cell r="N89"/>
          <cell r="O89"/>
        </row>
        <row r="113">
          <cell r="N113"/>
          <cell r="O113"/>
        </row>
        <row r="128">
          <cell r="N128"/>
          <cell r="O128"/>
        </row>
        <row r="156">
          <cell r="N156"/>
          <cell r="O156"/>
        </row>
        <row r="164">
          <cell r="N164"/>
          <cell r="O164"/>
        </row>
        <row r="171">
          <cell r="K171"/>
          <cell r="N171"/>
          <cell r="O171"/>
        </row>
        <row r="180">
          <cell r="C180"/>
          <cell r="H180"/>
          <cell r="I180"/>
          <cell r="K180"/>
          <cell r="M180"/>
          <cell r="N180"/>
          <cell r="O180"/>
        </row>
        <row r="182">
          <cell r="N182"/>
          <cell r="O182"/>
        </row>
        <row r="189">
          <cell r="N189"/>
          <cell r="O189"/>
        </row>
        <row r="201">
          <cell r="N201"/>
          <cell r="O201"/>
        </row>
        <row r="211">
          <cell r="N211"/>
          <cell r="O211"/>
        </row>
        <row r="247">
          <cell r="N247"/>
          <cell r="O247"/>
        </row>
        <row r="252">
          <cell r="K252"/>
          <cell r="L252"/>
          <cell r="M252"/>
          <cell r="N252"/>
          <cell r="O252"/>
        </row>
        <row r="268"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K279"/>
          <cell r="L279"/>
          <cell r="M279"/>
          <cell r="N279"/>
          <cell r="O279"/>
        </row>
        <row r="300">
          <cell r="K300"/>
          <cell r="L300"/>
          <cell r="M300"/>
          <cell r="N300"/>
          <cell r="O300"/>
        </row>
        <row r="303">
          <cell r="L303"/>
          <cell r="M303"/>
          <cell r="N303"/>
          <cell r="O303"/>
        </row>
        <row r="310">
          <cell r="K310"/>
          <cell r="L310"/>
          <cell r="M310"/>
          <cell r="N310"/>
          <cell r="O310"/>
        </row>
        <row r="313"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10:R107"/>
  <sheetViews>
    <sheetView showGridLines="0" tabSelected="1" topLeftCell="A57" zoomScale="80" zoomScaleNormal="80" zoomScaleSheetLayoutView="85" workbookViewId="0">
      <selection activeCell="E73" sqref="E73:F73"/>
    </sheetView>
  </sheetViews>
  <sheetFormatPr baseColWidth="10" defaultColWidth="9.1796875" defaultRowHeight="14" x14ac:dyDescent="0.35"/>
  <cols>
    <col min="1" max="1" width="49.54296875" style="1" customWidth="1"/>
    <col min="2" max="2" width="3.7265625" style="1" hidden="1" customWidth="1"/>
    <col min="3" max="3" width="12.54296875" style="1" hidden="1" customWidth="1"/>
    <col min="4" max="4" width="23.453125" style="1" hidden="1" customWidth="1"/>
    <col min="5" max="5" width="21.54296875" style="1" customWidth="1"/>
    <col min="6" max="6" width="18.453125" style="1" customWidth="1"/>
    <col min="7" max="7" width="18.7265625" style="1" customWidth="1"/>
    <col min="8" max="8" width="17.7265625" style="1" customWidth="1"/>
    <col min="9" max="9" width="18" style="1" customWidth="1"/>
    <col min="10" max="10" width="20.7265625" style="1" customWidth="1"/>
    <col min="11" max="11" width="22.7265625" style="1" customWidth="1"/>
    <col min="12" max="12" width="15.7265625" style="1" customWidth="1"/>
    <col min="13" max="13" width="16.7265625" style="1" customWidth="1"/>
    <col min="14" max="14" width="16" style="1" customWidth="1"/>
    <col min="15" max="15" width="19.453125" style="1" customWidth="1"/>
    <col min="16" max="16" width="14.54296875" style="1" customWidth="1"/>
    <col min="17" max="17" width="15.7265625" style="1" customWidth="1"/>
    <col min="18" max="18" width="18.7265625" style="1" customWidth="1"/>
    <col min="19" max="25" width="6" style="1" bestFit="1" customWidth="1"/>
    <col min="26" max="27" width="7" style="1" bestFit="1" customWidth="1"/>
    <col min="28" max="16384" width="9.1796875" style="1"/>
  </cols>
  <sheetData>
    <row r="10" spans="1:17" ht="15.5" x14ac:dyDescent="0.35">
      <c r="A10" s="31" t="s">
        <v>0</v>
      </c>
      <c r="B10" s="11"/>
      <c r="C10" s="11"/>
    </row>
    <row r="11" spans="1:17" ht="15.5" x14ac:dyDescent="0.35">
      <c r="A11" s="31" t="s">
        <v>1</v>
      </c>
      <c r="B11" s="11"/>
      <c r="C11" s="11"/>
    </row>
    <row r="13" spans="1:17" s="3" customFormat="1" ht="15" x14ac:dyDescent="0.3">
      <c r="A13" s="2" t="s">
        <v>2</v>
      </c>
      <c r="B13" s="2"/>
      <c r="C13" s="2"/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L13" s="2" t="s">
        <v>11</v>
      </c>
      <c r="M13" s="2" t="s">
        <v>12</v>
      </c>
      <c r="N13" s="2" t="s">
        <v>13</v>
      </c>
      <c r="O13" s="2" t="s">
        <v>14</v>
      </c>
      <c r="P13" s="2" t="s">
        <v>15</v>
      </c>
      <c r="Q13" s="2" t="s">
        <v>16</v>
      </c>
    </row>
    <row r="14" spans="1:17" ht="15" x14ac:dyDescent="0.35">
      <c r="A14" s="33" t="s">
        <v>17</v>
      </c>
      <c r="B14" s="33"/>
      <c r="C14" s="33"/>
      <c r="D14" s="33">
        <f t="shared" ref="D14:H14" si="0">+D15+D21+D31+D40+D43+D45+D55</f>
        <v>2213000000</v>
      </c>
      <c r="E14" s="33">
        <f t="shared" si="0"/>
        <v>1096525599.6599998</v>
      </c>
      <c r="F14" s="33">
        <f t="shared" si="0"/>
        <v>102654757.80000001</v>
      </c>
      <c r="G14" s="33">
        <f t="shared" si="0"/>
        <v>232370900.37</v>
      </c>
      <c r="H14" s="33">
        <f t="shared" si="0"/>
        <v>93569454.940000013</v>
      </c>
      <c r="I14" s="33">
        <f>+I15+I21+I31+I40+I43+I45+I55</f>
        <v>73632709.400000006</v>
      </c>
      <c r="J14" s="33">
        <f>+J15+J21+J31+J40+J43+J45+J55</f>
        <v>140394822.68000001</v>
      </c>
      <c r="K14" s="33">
        <f>+K15+K21+K31+K40+K43+K45+K55</f>
        <v>93214071.389999986</v>
      </c>
      <c r="L14" s="33">
        <f>+L15+L21+L31+L40+L43+L45+L55</f>
        <v>79756953.329999983</v>
      </c>
      <c r="M14" s="33">
        <f t="shared" ref="M14:Q14" si="1">+M15+M21+M31+M40+M43+M45+M55</f>
        <v>120402610.13000001</v>
      </c>
      <c r="N14" s="33">
        <f t="shared" si="1"/>
        <v>78822088.689999998</v>
      </c>
      <c r="O14" s="33">
        <f t="shared" si="1"/>
        <v>81707230.929999992</v>
      </c>
      <c r="P14" s="33">
        <f t="shared" si="1"/>
        <v>0</v>
      </c>
      <c r="Q14" s="33">
        <f t="shared" si="1"/>
        <v>0</v>
      </c>
    </row>
    <row r="15" spans="1:17" ht="30" x14ac:dyDescent="0.35">
      <c r="A15" s="12" t="s">
        <v>18</v>
      </c>
      <c r="B15" s="12"/>
      <c r="C15" s="12"/>
      <c r="D15" s="13">
        <f>SUM(D16:D20)</f>
        <v>805050000</v>
      </c>
      <c r="E15" s="13">
        <f t="shared" ref="E15" si="2">SUM(E16:E20)</f>
        <v>600428273.78999996</v>
      </c>
      <c r="F15" s="13">
        <f>SUM(F16:F20)</f>
        <v>86731994.830000013</v>
      </c>
      <c r="G15" s="13">
        <f t="shared" ref="G15:Q15" si="3">SUM(G16:G20)</f>
        <v>51023843.979999997</v>
      </c>
      <c r="H15" s="13">
        <f t="shared" si="3"/>
        <v>50436220.07</v>
      </c>
      <c r="I15" s="13">
        <f t="shared" si="3"/>
        <v>51745772.450000003</v>
      </c>
      <c r="J15" s="13">
        <f t="shared" si="3"/>
        <v>83443802.930000007</v>
      </c>
      <c r="K15" s="13">
        <f t="shared" si="3"/>
        <v>60525158.960000001</v>
      </c>
      <c r="L15" s="13">
        <f t="shared" si="3"/>
        <v>53744269.599999994</v>
      </c>
      <c r="M15" s="13">
        <f t="shared" si="3"/>
        <v>53875836.93</v>
      </c>
      <c r="N15" s="13">
        <f t="shared" si="3"/>
        <v>55641131.880000003</v>
      </c>
      <c r="O15" s="13">
        <f t="shared" si="3"/>
        <v>53260242.159999996</v>
      </c>
      <c r="P15" s="13">
        <f t="shared" si="3"/>
        <v>0</v>
      </c>
      <c r="Q15" s="13">
        <f t="shared" si="3"/>
        <v>0</v>
      </c>
    </row>
    <row r="16" spans="1:17" ht="15.5" x14ac:dyDescent="0.35">
      <c r="A16" s="14" t="s">
        <v>19</v>
      </c>
      <c r="B16" s="14"/>
      <c r="C16" s="14"/>
      <c r="D16" s="15">
        <f>+'[1]DETALLE DE EJECUCION 2025 (2)'!C16</f>
        <v>480500000</v>
      </c>
      <c r="E16" s="15">
        <f>SUM(F16:Q16)</f>
        <v>397274943.88999999</v>
      </c>
      <c r="F16" s="15">
        <f>+'[1]DETALLE DE EJECUCION 2025 (2)'!D16</f>
        <v>39020732.010000005</v>
      </c>
      <c r="G16" s="15">
        <f>+'[1]DETALLE DE EJECUCION 2025 (2)'!E16</f>
        <v>39141496.199999996</v>
      </c>
      <c r="H16" s="16">
        <f>+'[1]DETALLE DE EJECUCION 2025 (2)'!F16</f>
        <v>38503879.810000002</v>
      </c>
      <c r="I16" s="16">
        <f>+'[1]DETALLE DE EJECUCION 2025 (2)'!H16</f>
        <v>39338344.880000003</v>
      </c>
      <c r="J16" s="16">
        <f>+'[1]ejecucion del gasto det'!I16</f>
        <v>40218583.229999997</v>
      </c>
      <c r="K16" s="16">
        <f>+'[1]ejecucion del gasto det'!J16</f>
        <v>39350333.890000001</v>
      </c>
      <c r="L16" s="16">
        <v>40856133.009999998</v>
      </c>
      <c r="M16" s="15">
        <v>39952349.93</v>
      </c>
      <c r="N16" s="15">
        <v>40380810</v>
      </c>
      <c r="O16" s="15">
        <v>40512280.93</v>
      </c>
      <c r="P16" s="15">
        <f>+'[2]ANTEPROYECTO 2025'!N16</f>
        <v>0</v>
      </c>
      <c r="Q16" s="15">
        <f>+'[2]ANTEPROYECTO 2025'!O16</f>
        <v>0</v>
      </c>
    </row>
    <row r="17" spans="1:18" ht="15.5" x14ac:dyDescent="0.35">
      <c r="A17" s="14" t="s">
        <v>20</v>
      </c>
      <c r="B17" s="14"/>
      <c r="C17" s="14"/>
      <c r="D17" s="15">
        <f>+'[1]DETALLE DE EJECUCION 2025 (2)'!C33</f>
        <v>160450000</v>
      </c>
      <c r="E17" s="15">
        <f>SUM(F17:Q17)</f>
        <v>91743217.200000003</v>
      </c>
      <c r="F17" s="16">
        <f>+'[1]DETALLE DE EJECUCION 2025 (2)'!D33</f>
        <v>6133200</v>
      </c>
      <c r="G17" s="16">
        <f>+'[1]DETALLE DE EJECUCION 2025 (2)'!E33</f>
        <v>6166950</v>
      </c>
      <c r="H17" s="16">
        <f>+'[1]DETALLE DE EJECUCION 2025 (2)'!F33</f>
        <v>6215700</v>
      </c>
      <c r="I17" s="16">
        <f>+'[1]DETALLE DE EJECUCION 2025 (2)'!H33</f>
        <v>6555900</v>
      </c>
      <c r="J17" s="16">
        <f>+'[1]ejecucion del gasto det'!I33</f>
        <v>34167717.200000003</v>
      </c>
      <c r="K17" s="16">
        <f>+'[1]ejecucion del gasto det'!J33</f>
        <v>6324700</v>
      </c>
      <c r="L17" s="16">
        <v>6770700</v>
      </c>
      <c r="M17" s="15">
        <v>6370700</v>
      </c>
      <c r="N17" s="15">
        <v>6530700</v>
      </c>
      <c r="O17" s="35">
        <v>6506950</v>
      </c>
      <c r="P17" s="15">
        <f>+'[2]ANTEPROYECTO 2025'!N33</f>
        <v>0</v>
      </c>
      <c r="Q17" s="15">
        <f>+'[2]ANTEPROYECTO 2025'!O33</f>
        <v>0</v>
      </c>
    </row>
    <row r="18" spans="1:18" ht="15.5" x14ac:dyDescent="0.35">
      <c r="A18" s="14" t="s">
        <v>21</v>
      </c>
      <c r="B18" s="14"/>
      <c r="C18" s="14"/>
      <c r="D18" s="15">
        <f>+'[1]DETALLE DE EJECUCION 2025 (2)'!C41</f>
        <v>18600000</v>
      </c>
      <c r="E18" s="15">
        <f>SUM(F18:Q18)</f>
        <v>9035000</v>
      </c>
      <c r="F18" s="16">
        <f>+'[1]DETALLE DE EJECUCION 2025 (2)'!D41</f>
        <v>0</v>
      </c>
      <c r="G18" s="16">
        <f>+'[1]DETALLE DE EJECUCION 2025 (2)'!E41</f>
        <v>1505000</v>
      </c>
      <c r="H18" s="17">
        <f>+'[1]DETALLE DE EJECUCION 2025 (2)'!F41</f>
        <v>0</v>
      </c>
      <c r="I18" s="16">
        <f>+'[1]DETALLE DE EJECUCION 2025 (2)'!H41</f>
        <v>0</v>
      </c>
      <c r="J18" s="16">
        <f>+'[1]ejecucion del gasto det'!I41</f>
        <v>1505000</v>
      </c>
      <c r="K18" s="16">
        <f>+'[1]ejecucion del gasto det'!J41</f>
        <v>1520000</v>
      </c>
      <c r="L18" s="16">
        <v>150000</v>
      </c>
      <c r="M18" s="15">
        <v>1505000</v>
      </c>
      <c r="N18" s="15">
        <v>2700000</v>
      </c>
      <c r="O18" s="15">
        <v>150000</v>
      </c>
      <c r="P18" s="15">
        <f>+'[2]ANTEPROYECTO 2025'!N42</f>
        <v>0</v>
      </c>
      <c r="Q18" s="15">
        <f>+'[2]ANTEPROYECTO 2025'!O42</f>
        <v>0</v>
      </c>
    </row>
    <row r="19" spans="1:18" ht="15.5" x14ac:dyDescent="0.35">
      <c r="A19" s="14" t="s">
        <v>22</v>
      </c>
      <c r="B19" s="14"/>
      <c r="C19" s="14"/>
      <c r="D19" s="15">
        <f>+'[1]DETALLE DE EJECUCION 2025 (2)'!C47</f>
        <v>67500000</v>
      </c>
      <c r="E19" s="15">
        <f>SUM(F19:Q19)</f>
        <v>46190769.810000002</v>
      </c>
      <c r="F19" s="16">
        <f>+'[1]DETALLE DE EJECUCION 2025 (2)'!D47</f>
        <v>37154569.810000002</v>
      </c>
      <c r="G19" s="16">
        <f>+'[1]DETALLE DE EJECUCION 2025 (2)'!E47</f>
        <v>0</v>
      </c>
      <c r="H19" s="17">
        <f>+'[1]DETALLE DE EJECUCION 2025 (2)'!F47</f>
        <v>0</v>
      </c>
      <c r="I19" s="16">
        <f>+'[1]DETALLE DE EJECUCION 2025 (2)'!H47</f>
        <v>0</v>
      </c>
      <c r="J19" s="16">
        <f>+'[1]ejecucion del gasto det'!I47</f>
        <v>1652000</v>
      </c>
      <c r="K19" s="16">
        <f>+'[1]ejecucion del gasto det'!J47</f>
        <v>7384200</v>
      </c>
      <c r="L19" s="16"/>
      <c r="M19" s="15">
        <f>+'[2]ANTEPROYECTO 2025'!K43</f>
        <v>0</v>
      </c>
      <c r="N19" s="15"/>
      <c r="O19" s="15">
        <f>+'[2]ANTEPROYECTO 2025'!M43</f>
        <v>0</v>
      </c>
      <c r="P19" s="15">
        <f>+'[2]ANTEPROYECTO 2025'!N43</f>
        <v>0</v>
      </c>
      <c r="Q19" s="15">
        <f>+'[2]ANTEPROYECTO 2025'!O43</f>
        <v>0</v>
      </c>
    </row>
    <row r="20" spans="1:18" ht="31" x14ac:dyDescent="0.35">
      <c r="A20" s="14" t="s">
        <v>23</v>
      </c>
      <c r="B20" s="14"/>
      <c r="C20" s="14"/>
      <c r="D20" s="15">
        <f>+'[1]DETALLE DE EJECUCION 2025 (2)'!C50</f>
        <v>78000000</v>
      </c>
      <c r="E20" s="15">
        <f>SUM(F20:Q20)</f>
        <v>56184342.890000001</v>
      </c>
      <c r="F20" s="16">
        <f>+'[1]DETALLE DE EJECUCION 2025 (2)'!D50</f>
        <v>4423493.01</v>
      </c>
      <c r="G20" s="16">
        <f>+'[1]DETALLE DE EJECUCION 2025 (2)'!E50</f>
        <v>4210397.78</v>
      </c>
      <c r="H20" s="16">
        <f>+'[1]DETALLE DE EJECUCION 2025 (2)'!F50</f>
        <v>5716640.2599999998</v>
      </c>
      <c r="I20" s="16">
        <f>+'[1]DETALLE DE EJECUCION 2025 (2)'!H50</f>
        <v>5851527.5700000003</v>
      </c>
      <c r="J20" s="16">
        <f>+'[1]ejecucion del gasto det'!I50</f>
        <v>5900502.5</v>
      </c>
      <c r="K20" s="16">
        <f>+'[1]ejecucion del gasto det'!J50</f>
        <v>5945925.0700000003</v>
      </c>
      <c r="L20" s="16">
        <v>5967436.5899999999</v>
      </c>
      <c r="M20" s="15">
        <v>6047787</v>
      </c>
      <c r="N20" s="15">
        <v>6029621.8799999999</v>
      </c>
      <c r="O20" s="15">
        <v>6091011.2299999995</v>
      </c>
      <c r="P20" s="15">
        <f>+'[2]ANTEPROYECTO 2025'!N48</f>
        <v>0</v>
      </c>
      <c r="Q20" s="15">
        <f>+'[2]ANTEPROYECTO 2025'!O48</f>
        <v>0</v>
      </c>
    </row>
    <row r="21" spans="1:18" ht="15" x14ac:dyDescent="0.35">
      <c r="A21" s="12" t="s">
        <v>24</v>
      </c>
      <c r="B21" s="12"/>
      <c r="C21" s="12"/>
      <c r="D21" s="13">
        <f>SUM(D22:D30)</f>
        <v>366080000</v>
      </c>
      <c r="E21" s="13">
        <f t="shared" ref="E21:Q21" si="4">SUM(E22:E30)</f>
        <v>187928611.64000002</v>
      </c>
      <c r="F21" s="13">
        <f t="shared" si="4"/>
        <v>7840358.1799999997</v>
      </c>
      <c r="G21" s="13">
        <f t="shared" si="4"/>
        <v>14874960.52</v>
      </c>
      <c r="H21" s="13">
        <f t="shared" si="4"/>
        <v>21339010.120000001</v>
      </c>
      <c r="I21" s="13">
        <f t="shared" si="4"/>
        <v>18066719.390000001</v>
      </c>
      <c r="J21" s="13">
        <f t="shared" si="4"/>
        <v>13480724.889999999</v>
      </c>
      <c r="K21" s="13">
        <f t="shared" si="4"/>
        <v>16694658.639999999</v>
      </c>
      <c r="L21" s="13">
        <f t="shared" si="4"/>
        <v>22220071.27</v>
      </c>
      <c r="M21" s="13">
        <f t="shared" si="4"/>
        <v>33016708.810000002</v>
      </c>
      <c r="N21" s="13">
        <f t="shared" si="4"/>
        <v>20411042.620000001</v>
      </c>
      <c r="O21" s="13">
        <f t="shared" si="4"/>
        <v>19984357.200000003</v>
      </c>
      <c r="P21" s="13">
        <f t="shared" si="4"/>
        <v>0</v>
      </c>
      <c r="Q21" s="13">
        <f t="shared" si="4"/>
        <v>0</v>
      </c>
    </row>
    <row r="22" spans="1:18" ht="15.5" x14ac:dyDescent="0.35">
      <c r="A22" s="14" t="s">
        <v>25</v>
      </c>
      <c r="B22" s="14"/>
      <c r="C22" s="14"/>
      <c r="D22" s="15">
        <f>+'[1]DETALLE DE EJECUCION 2025 (2)'!C59</f>
        <v>15200000</v>
      </c>
      <c r="E22" s="15">
        <f t="shared" ref="E22:E30" si="5">SUM(F22:Q22)</f>
        <v>12493223.68</v>
      </c>
      <c r="F22" s="16">
        <f>+'[1]DETALLE DE EJECUCION 2025 (2)'!D59</f>
        <v>1318760.67</v>
      </c>
      <c r="G22" s="16">
        <f>+'[1]DETALLE DE EJECUCION 2025 (2)'!E59</f>
        <v>1234513.3500000001</v>
      </c>
      <c r="H22" s="16">
        <f>+'[1]DETALLE DE EJECUCION 2025 (2)'!F59</f>
        <v>1177760.3500000001</v>
      </c>
      <c r="I22" s="16">
        <f>+'[1]DETALLE DE EJECUCION 2025 (2)'!H59</f>
        <v>1212903.53</v>
      </c>
      <c r="J22" s="15">
        <f>+'[1]ejecucion del gasto det'!I59</f>
        <v>1211351.67</v>
      </c>
      <c r="K22" s="15">
        <f>+'[1]ejecucion del gasto det'!J59</f>
        <v>1257781.22</v>
      </c>
      <c r="L22" s="15">
        <v>1206636.1499999999</v>
      </c>
      <c r="M22" s="15">
        <v>1020227.1200000001</v>
      </c>
      <c r="N22" s="15">
        <v>1525326.31</v>
      </c>
      <c r="O22" s="15">
        <v>1327963.31</v>
      </c>
      <c r="P22" s="15">
        <f>+'[2]ANTEPROYECTO 2025'!N57</f>
        <v>0</v>
      </c>
      <c r="Q22" s="15">
        <f>+'[2]ANTEPROYECTO 2025'!O57</f>
        <v>0</v>
      </c>
    </row>
    <row r="23" spans="1:18" ht="31" x14ac:dyDescent="0.35">
      <c r="A23" s="14" t="s">
        <v>26</v>
      </c>
      <c r="B23" s="14"/>
      <c r="C23" s="14"/>
      <c r="D23" s="15">
        <f>+'[1]DETALLE DE EJECUCION 2025 (2)'!C72</f>
        <v>47000000</v>
      </c>
      <c r="E23" s="15">
        <f t="shared" si="5"/>
        <v>43689227.030000001</v>
      </c>
      <c r="F23" s="16">
        <f>+'[1]DETALLE DE EJECUCION 2025 (2)'!D72</f>
        <v>2054800</v>
      </c>
      <c r="G23" s="16">
        <f>+'[1]DETALLE DE EJECUCION 2025 (2)'!E72</f>
        <v>1884460</v>
      </c>
      <c r="H23" s="16">
        <f>+'[1]DETALLE DE EJECUCION 2025 (2)'!F72</f>
        <v>1037014.9199999999</v>
      </c>
      <c r="I23" s="16">
        <f>+'[1]DETALLE DE EJECUCION 2025 (2)'!H72</f>
        <v>5814450</v>
      </c>
      <c r="J23" s="15">
        <f>+'[1]ejecucion del gasto det'!I72</f>
        <v>1946810.49</v>
      </c>
      <c r="K23" s="15">
        <f>+'[1]ejecucion del gasto det'!J72</f>
        <v>2458295.38</v>
      </c>
      <c r="L23" s="15">
        <v>9929925.4199999999</v>
      </c>
      <c r="M23" s="15">
        <v>13846273.930000002</v>
      </c>
      <c r="N23" s="15">
        <v>2777537.7</v>
      </c>
      <c r="O23" s="15">
        <v>1939659.19</v>
      </c>
      <c r="P23" s="15">
        <f>+'[2]ANTEPROYECTO 2025'!N70</f>
        <v>0</v>
      </c>
      <c r="Q23" s="15">
        <f>+'[2]ANTEPROYECTO 2025'!O70</f>
        <v>0</v>
      </c>
    </row>
    <row r="24" spans="1:18" ht="21.75" customHeight="1" x14ac:dyDescent="0.35">
      <c r="A24" s="14" t="s">
        <v>27</v>
      </c>
      <c r="B24" s="14"/>
      <c r="C24" s="14"/>
      <c r="D24" s="15">
        <f>+'[1]DETALLE DE EJECUCION 2025 (2)'!C79</f>
        <v>12500000</v>
      </c>
      <c r="E24" s="15">
        <f t="shared" si="5"/>
        <v>20152784.000000004</v>
      </c>
      <c r="F24" s="16">
        <f>+'[1]DETALLE DE EJECUCION 2025 (2)'!D79</f>
        <v>1313781.21</v>
      </c>
      <c r="G24" s="16">
        <f>+'[1]DETALLE DE EJECUCION 2025 (2)'!E79</f>
        <v>2814281.0500000003</v>
      </c>
      <c r="H24" s="16">
        <f>+'[1]DETALLE DE EJECUCION 2025 (2)'!F79</f>
        <v>2269853.14</v>
      </c>
      <c r="I24" s="16">
        <f>+'[1]DETALLE DE EJECUCION 2025 (2)'!H79</f>
        <v>1206320.6400000001</v>
      </c>
      <c r="J24" s="15">
        <f>+'[1]ejecucion del gasto det'!I79</f>
        <v>876880</v>
      </c>
      <c r="K24" s="15">
        <f>+'[1]ejecucion del gasto det'!J79</f>
        <v>1130302.6200000001</v>
      </c>
      <c r="L24" s="15">
        <v>3608310.8</v>
      </c>
      <c r="M24" s="15">
        <v>602014.14</v>
      </c>
      <c r="N24" s="15">
        <v>4138112.17</v>
      </c>
      <c r="O24" s="15">
        <v>2192928.23</v>
      </c>
      <c r="P24" s="15">
        <f>+'[2]ANTEPROYECTO 2025'!N77</f>
        <v>0</v>
      </c>
      <c r="Q24" s="15">
        <f>+'[2]ANTEPROYECTO 2025'!O77</f>
        <v>0</v>
      </c>
    </row>
    <row r="25" spans="1:18" ht="27" customHeight="1" x14ac:dyDescent="0.35">
      <c r="A25" s="14" t="s">
        <v>28</v>
      </c>
      <c r="B25" s="14"/>
      <c r="C25" s="14"/>
      <c r="D25" s="15">
        <f>+'[1]DETALLE DE EJECUCION 2025 (2)'!C84</f>
        <v>6450000</v>
      </c>
      <c r="E25" s="15">
        <f t="shared" si="5"/>
        <v>8434773.9500000011</v>
      </c>
      <c r="F25" s="16">
        <f>+'[1]DETALLE DE EJECUCION 2025 (2)'!D84</f>
        <v>248066</v>
      </c>
      <c r="G25" s="16">
        <f>+'[1]DETALLE DE EJECUCION 2025 (2)'!E84</f>
        <v>366036.09</v>
      </c>
      <c r="H25" s="16">
        <f>+'[1]DETALLE DE EJECUCION 2025 (2)'!F84</f>
        <v>1552882.77</v>
      </c>
      <c r="I25" s="16">
        <f>+'[1]DETALLE DE EJECUCION 2025 (2)'!H84</f>
        <v>9200</v>
      </c>
      <c r="J25" s="15">
        <f>+'[1]ejecucion del gasto det'!I84</f>
        <v>20789.95</v>
      </c>
      <c r="K25" s="15">
        <f>+'[1]ejecucion del gasto det'!J84</f>
        <v>1103474.3999999999</v>
      </c>
      <c r="L25" s="15">
        <v>461936.88</v>
      </c>
      <c r="M25" s="15">
        <v>119482.58</v>
      </c>
      <c r="N25" s="15">
        <v>1302690.6399999999</v>
      </c>
      <c r="O25" s="15">
        <v>3250214.64</v>
      </c>
      <c r="P25" s="15">
        <f>+'[2]ANTEPROYECTO 2025'!N82</f>
        <v>0</v>
      </c>
      <c r="Q25" s="15">
        <f>+'[2]ANTEPROYECTO 2025'!O82</f>
        <v>0</v>
      </c>
    </row>
    <row r="26" spans="1:18" ht="15.5" x14ac:dyDescent="0.35">
      <c r="A26" s="14" t="s">
        <v>29</v>
      </c>
      <c r="B26" s="14"/>
      <c r="C26" s="14"/>
      <c r="D26" s="15">
        <f>+'[1]DETALLE DE EJECUCION 2025 (2)'!C91</f>
        <v>16200000</v>
      </c>
      <c r="E26" s="15">
        <f t="shared" si="5"/>
        <v>4956992.1400000006</v>
      </c>
      <c r="F26" s="16">
        <f>+'[1]DETALLE DE EJECUCION 2025 (2)'!D91</f>
        <v>3776</v>
      </c>
      <c r="G26" s="16">
        <f>+'[1]DETALLE DE EJECUCION 2025 (2)'!E91</f>
        <v>1888</v>
      </c>
      <c r="H26" s="16">
        <f>+'[1]DETALLE DE EJECUCION 2025 (2)'!F91</f>
        <v>958826.64</v>
      </c>
      <c r="I26" s="16">
        <f>+'[1]DETALLE DE EJECUCION 2025 (2)'!H91</f>
        <v>0</v>
      </c>
      <c r="J26" s="15">
        <f>+'[1]ejecucion del gasto det'!I91</f>
        <v>846068</v>
      </c>
      <c r="K26" s="15">
        <f>+'[1]ejecucion del gasto det'!J91</f>
        <v>4655.5</v>
      </c>
      <c r="L26" s="15">
        <v>0</v>
      </c>
      <c r="M26" s="15">
        <v>3776</v>
      </c>
      <c r="N26" s="15">
        <v>2752652</v>
      </c>
      <c r="O26" s="15">
        <v>385350</v>
      </c>
      <c r="P26" s="15">
        <f>+'[2]ANTEPROYECTO 2025'!N89</f>
        <v>0</v>
      </c>
      <c r="Q26" s="15">
        <f>+'[2]ANTEPROYECTO 2025'!O89</f>
        <v>0</v>
      </c>
    </row>
    <row r="27" spans="1:18" ht="18.75" customHeight="1" x14ac:dyDescent="0.35">
      <c r="A27" s="14" t="s">
        <v>30</v>
      </c>
      <c r="B27" s="14"/>
      <c r="C27" s="14"/>
      <c r="D27" s="15">
        <f>+'[1]DETALLE DE EJECUCION 2025 (2)'!C108</f>
        <v>20500000</v>
      </c>
      <c r="E27" s="15">
        <f t="shared" si="5"/>
        <v>18234553.52</v>
      </c>
      <c r="F27" s="16">
        <f>+'[1]DETALLE DE EJECUCION 2025 (2)'!D108</f>
        <v>1527058.04</v>
      </c>
      <c r="G27" s="16">
        <f>+'[1]DETALLE DE EJECUCION 2025 (2)'!E108</f>
        <v>1524497.41</v>
      </c>
      <c r="H27" s="16">
        <f>+'[1]DETALLE DE EJECUCION 2025 (2)'!F108</f>
        <v>1483212.25</v>
      </c>
      <c r="I27" s="16">
        <f>+'[1]DETALLE DE EJECUCION 2025 (2)'!H108</f>
        <v>533216.49</v>
      </c>
      <c r="J27" s="15">
        <f>+'[1]ejecucion del gasto det'!I108</f>
        <v>1711780.1300000001</v>
      </c>
      <c r="K27" s="15">
        <f>+'[1]ejecucion del gasto det'!J108</f>
        <v>2487110.8199999998</v>
      </c>
      <c r="L27" s="15">
        <v>2113874.19</v>
      </c>
      <c r="M27" s="15">
        <v>2631963.0700000003</v>
      </c>
      <c r="N27" s="15">
        <v>2122104.1</v>
      </c>
      <c r="O27" s="15">
        <v>2099737.02</v>
      </c>
      <c r="P27" s="15">
        <f>+'[2]ANTEPROYECTO 2025'!N106</f>
        <v>0</v>
      </c>
      <c r="Q27" s="15">
        <f>+'[2]ANTEPROYECTO 2025'!O106</f>
        <v>0</v>
      </c>
    </row>
    <row r="28" spans="1:18" ht="44.25" customHeight="1" x14ac:dyDescent="0.35">
      <c r="A28" s="14" t="s">
        <v>31</v>
      </c>
      <c r="B28" s="14"/>
      <c r="C28" s="14"/>
      <c r="D28" s="15">
        <f>+'[1]DETALLE DE EJECUCION 2025 (2)'!C115</f>
        <v>17820000</v>
      </c>
      <c r="E28" s="15">
        <f t="shared" si="5"/>
        <v>7509755.3599999994</v>
      </c>
      <c r="F28" s="16">
        <f>+'[1]DETALLE DE EJECUCION 2025 (2)'!D115</f>
        <v>299843.63</v>
      </c>
      <c r="G28" s="16">
        <f>+'[1]DETALLE DE EJECUCION 2025 (2)'!E115</f>
        <v>189671.32</v>
      </c>
      <c r="H28" s="16">
        <f>+'[1]DETALLE DE EJECUCION 2025 (2)'!F115</f>
        <v>663704.89</v>
      </c>
      <c r="I28" s="16">
        <f>+'[1]DETALLE DE EJECUCION 2025 (2)'!H115</f>
        <v>396727.94</v>
      </c>
      <c r="J28" s="15">
        <f>+'[1]ejecucion del gasto det'!I115</f>
        <v>1618546.41</v>
      </c>
      <c r="K28" s="15">
        <f>+'[1]ejecucion del gasto det'!J115</f>
        <v>903609.17</v>
      </c>
      <c r="L28" s="15">
        <v>316980.33</v>
      </c>
      <c r="M28" s="15">
        <v>1949663.1500000001</v>
      </c>
      <c r="N28" s="15">
        <v>572172.39</v>
      </c>
      <c r="O28" s="15">
        <v>598836.13</v>
      </c>
      <c r="P28" s="15">
        <f>+'[2]ANTEPROYECTO 2025'!N113</f>
        <v>0</v>
      </c>
      <c r="Q28" s="15">
        <f>+'[2]ANTEPROYECTO 2025'!O113</f>
        <v>0</v>
      </c>
    </row>
    <row r="29" spans="1:18" ht="67.5" customHeight="1" x14ac:dyDescent="0.35">
      <c r="A29" s="14" t="s">
        <v>32</v>
      </c>
      <c r="B29" s="14"/>
      <c r="C29" s="14"/>
      <c r="D29" s="15">
        <f>+'[1]DETALLE DE EJECUCION 2025 (2)'!C130</f>
        <v>211010000</v>
      </c>
      <c r="E29" s="15">
        <f t="shared" si="5"/>
        <v>68864819.790000007</v>
      </c>
      <c r="F29" s="16">
        <f>+'[1]DETALLE DE EJECUCION 2025 (2)'!D130</f>
        <v>1049694.45</v>
      </c>
      <c r="G29" s="16">
        <f>+'[1]DETALLE DE EJECUCION 2025 (2)'!E130</f>
        <v>6677745.5999999996</v>
      </c>
      <c r="H29" s="16">
        <f>+'[1]DETALLE DE EJECUCION 2025 (2)'!F130</f>
        <v>11403030.800000001</v>
      </c>
      <c r="I29" s="16">
        <f>+'[1]DETALLE DE EJECUCION 2025 (2)'!H130</f>
        <v>8777243.9500000011</v>
      </c>
      <c r="J29" s="15">
        <f>+'[1]ejecucion del gasto det'!I130</f>
        <v>4500709.1199999992</v>
      </c>
      <c r="K29" s="15">
        <f>+'[1]ejecucion del gasto det'!J130</f>
        <v>6771596.6299999999</v>
      </c>
      <c r="L29" s="15">
        <v>4359564.2300000004</v>
      </c>
      <c r="M29" s="15">
        <v>12223117.709999999</v>
      </c>
      <c r="N29" s="15">
        <v>5057333.08</v>
      </c>
      <c r="O29" s="15">
        <v>8044784.2199999997</v>
      </c>
      <c r="P29" s="15">
        <f>+'[2]ANTEPROYECTO 2025'!N128</f>
        <v>0</v>
      </c>
      <c r="Q29" s="15">
        <f>+'[2]ANTEPROYECTO 2025'!O128</f>
        <v>0</v>
      </c>
    </row>
    <row r="30" spans="1:18" ht="31" x14ac:dyDescent="0.35">
      <c r="A30" s="14" t="s">
        <v>33</v>
      </c>
      <c r="B30" s="14"/>
      <c r="C30" s="14"/>
      <c r="D30" s="15">
        <f>+'[1]DETALLE DE EJECUCION 2025 (2)'!C150</f>
        <v>19400000</v>
      </c>
      <c r="E30" s="15">
        <f t="shared" si="5"/>
        <v>3592482.17</v>
      </c>
      <c r="F30" s="16">
        <f>+'[1]DETALLE DE EJECUCION 2025 (2)'!D150</f>
        <v>24578.18</v>
      </c>
      <c r="G30" s="16">
        <f>+'[1]DETALLE DE EJECUCION 2025 (2)'!E150</f>
        <v>181867.7</v>
      </c>
      <c r="H30" s="16">
        <f>+'[1]DETALLE DE EJECUCION 2025 (2)'!F150</f>
        <v>792724.36</v>
      </c>
      <c r="I30" s="16">
        <f>+'[1]DETALLE DE EJECUCION 2025 (2)'!H150</f>
        <v>116656.84</v>
      </c>
      <c r="J30" s="15">
        <f>+'[1]ejecucion del gasto det'!I150</f>
        <v>747789.12</v>
      </c>
      <c r="K30" s="15">
        <f>+'[1]ejecucion del gasto det'!J150</f>
        <v>577832.9</v>
      </c>
      <c r="L30" s="15">
        <v>222843.27</v>
      </c>
      <c r="M30" s="15">
        <v>620191.11</v>
      </c>
      <c r="N30" s="15">
        <v>163114.23000000001</v>
      </c>
      <c r="O30" s="15">
        <v>144884.46</v>
      </c>
      <c r="P30" s="15">
        <f>+'[2]ANTEPROYECTO 2025'!N148</f>
        <v>0</v>
      </c>
      <c r="Q30" s="15">
        <f>+'[2]ANTEPROYECTO 2025'!O148</f>
        <v>0</v>
      </c>
    </row>
    <row r="31" spans="1:18" ht="15" x14ac:dyDescent="0.35">
      <c r="A31" s="12" t="s">
        <v>34</v>
      </c>
      <c r="B31" s="12"/>
      <c r="C31" s="12"/>
      <c r="D31" s="13">
        <f>SUM(D32:D39)</f>
        <v>233585000</v>
      </c>
      <c r="E31" s="13">
        <f t="shared" ref="E31:Q31" si="6">SUM(E32:E39)</f>
        <v>89234291.589999989</v>
      </c>
      <c r="F31" s="13">
        <f t="shared" si="6"/>
        <v>1542537.3800000001</v>
      </c>
      <c r="G31" s="13">
        <f t="shared" si="6"/>
        <v>36818578.039999999</v>
      </c>
      <c r="H31" s="13">
        <f t="shared" si="6"/>
        <v>18130609.460000001</v>
      </c>
      <c r="I31" s="13">
        <f t="shared" si="6"/>
        <v>1192846.1499999999</v>
      </c>
      <c r="J31" s="13">
        <f t="shared" si="6"/>
        <v>2091613.81</v>
      </c>
      <c r="K31" s="13">
        <f t="shared" si="6"/>
        <v>1468086.38</v>
      </c>
      <c r="L31" s="13">
        <f t="shared" si="6"/>
        <v>1222745.05</v>
      </c>
      <c r="M31" s="13">
        <f t="shared" si="6"/>
        <v>23358864.390000001</v>
      </c>
      <c r="N31" s="13">
        <f>SUM(N32:N39)</f>
        <v>1472646.77</v>
      </c>
      <c r="O31" s="13">
        <f t="shared" si="6"/>
        <v>1935764.16</v>
      </c>
      <c r="P31" s="13">
        <f t="shared" si="6"/>
        <v>0</v>
      </c>
      <c r="Q31" s="13">
        <f t="shared" si="6"/>
        <v>0</v>
      </c>
      <c r="R31" s="4"/>
    </row>
    <row r="32" spans="1:18" ht="31" x14ac:dyDescent="0.35">
      <c r="A32" s="14" t="s">
        <v>35</v>
      </c>
      <c r="B32" s="14"/>
      <c r="C32" s="14"/>
      <c r="D32" s="15">
        <f>+'[1]DETALLE DE EJECUCION 2025 (2)'!C158</f>
        <v>2220000</v>
      </c>
      <c r="E32" s="15">
        <f t="shared" ref="E32:E39" si="7">SUM(F32:Q32)</f>
        <v>2360873.08</v>
      </c>
      <c r="F32" s="16">
        <f>+'[1]DETALLE DE EJECUCION 2025 (2)'!D158</f>
        <v>660026.82000000007</v>
      </c>
      <c r="G32" s="16">
        <f>+'[1]DETALLE DE EJECUCION 2025 (2)'!E158</f>
        <v>203070.21</v>
      </c>
      <c r="H32" s="16">
        <f>+'[1]DETALLE DE EJECUCION 2025 (2)'!F158</f>
        <v>175733.72</v>
      </c>
      <c r="I32" s="16">
        <f>+'[1]DETALLE DE EJECUCION 2025 (2)'!H158</f>
        <v>167750.64000000001</v>
      </c>
      <c r="J32" s="15">
        <f>+'[1]ejecucion del gasto det'!I158</f>
        <v>189225.85</v>
      </c>
      <c r="K32" s="15">
        <f>+'[1]ejecucion del gasto det'!J158</f>
        <v>145490.04999999999</v>
      </c>
      <c r="L32" s="15">
        <v>126749.14</v>
      </c>
      <c r="M32" s="15">
        <v>168627</v>
      </c>
      <c r="N32" s="15">
        <v>248000</v>
      </c>
      <c r="O32" s="15">
        <v>276199.65000000002</v>
      </c>
      <c r="P32" s="15">
        <f>+'[2]ANTEPROYECTO 2025'!N156</f>
        <v>0</v>
      </c>
      <c r="Q32" s="15">
        <f>+'[2]ANTEPROYECTO 2025'!O156</f>
        <v>0</v>
      </c>
    </row>
    <row r="33" spans="1:17" ht="15.5" x14ac:dyDescent="0.35">
      <c r="A33" s="14" t="s">
        <v>36</v>
      </c>
      <c r="B33" s="14"/>
      <c r="C33" s="14"/>
      <c r="D33" s="15">
        <f>+'[1]DETALLE DE EJECUCION 2025 (2)'!C166</f>
        <v>950000</v>
      </c>
      <c r="E33" s="15">
        <f t="shared" si="7"/>
        <v>1150309.48</v>
      </c>
      <c r="F33" s="16">
        <f>+'[1]DETALLE DE EJECUCION 2025 (2)'!D166</f>
        <v>0</v>
      </c>
      <c r="G33" s="16">
        <f>+'[1]DETALLE DE EJECUCION 2025 (2)'!E166</f>
        <v>247820</v>
      </c>
      <c r="H33" s="16">
        <f>+'[1]DETALLE DE EJECUCION 2025 (2)'!F166</f>
        <v>180127</v>
      </c>
      <c r="I33" s="16">
        <f>+'[1]DETALLE DE EJECUCION 2025 (2)'!H166</f>
        <v>30510</v>
      </c>
      <c r="J33" s="15">
        <f>+'[1]ejecucion del gasto det'!I166</f>
        <v>170953.68</v>
      </c>
      <c r="K33" s="15">
        <f>+'[1]ejecucion del gasto det'!J166</f>
        <v>61530.3</v>
      </c>
      <c r="L33" s="15">
        <v>0</v>
      </c>
      <c r="M33" s="15">
        <v>412959.1</v>
      </c>
      <c r="N33" s="15">
        <v>2867.4</v>
      </c>
      <c r="O33" s="15">
        <v>43542</v>
      </c>
      <c r="P33" s="15">
        <f>+'[2]ANTEPROYECTO 2025'!N164</f>
        <v>0</v>
      </c>
      <c r="Q33" s="15">
        <f>+'[2]ANTEPROYECTO 2025'!O164</f>
        <v>0</v>
      </c>
    </row>
    <row r="34" spans="1:17" ht="31" x14ac:dyDescent="0.35">
      <c r="A34" s="14" t="s">
        <v>37</v>
      </c>
      <c r="B34" s="14"/>
      <c r="C34" s="14"/>
      <c r="D34" s="15">
        <f>+'[1]DETALLE DE EJECUCION 2025 (2)'!C173</f>
        <v>2385000</v>
      </c>
      <c r="E34" s="15">
        <f t="shared" si="7"/>
        <v>171360.66999999998</v>
      </c>
      <c r="F34" s="16">
        <f>+'[1]DETALLE DE EJECUCION 2025 (2)'!D173</f>
        <v>5694</v>
      </c>
      <c r="G34" s="16">
        <f>+'[1]DETALLE DE EJECUCION 2025 (2)'!E173</f>
        <v>57450</v>
      </c>
      <c r="H34" s="16">
        <f>+'[1]DETALLE DE EJECUCION 2025 (2)'!F173</f>
        <v>15352.4</v>
      </c>
      <c r="I34" s="16">
        <f>+'[1]DETALLE DE EJECUCION 2025 (2)'!H173</f>
        <v>0</v>
      </c>
      <c r="J34" s="15">
        <f>+'[1]ejecucion del gasto det'!I173</f>
        <v>25764.989999999998</v>
      </c>
      <c r="K34" s="15">
        <f>+'[1]ejecucion del gasto det'!J173</f>
        <v>80</v>
      </c>
      <c r="L34" s="15">
        <v>16236.8</v>
      </c>
      <c r="M34" s="15">
        <f>+'[2]ANTEPROYECTO 2025'!K171</f>
        <v>0</v>
      </c>
      <c r="N34" s="15"/>
      <c r="O34" s="15">
        <v>50782.48</v>
      </c>
      <c r="P34" s="15">
        <f>+'[2]ANTEPROYECTO 2025'!N171</f>
        <v>0</v>
      </c>
      <c r="Q34" s="15">
        <f>+'[2]ANTEPROYECTO 2025'!O171</f>
        <v>0</v>
      </c>
    </row>
    <row r="35" spans="1:17" ht="15.5" x14ac:dyDescent="0.35">
      <c r="A35" s="14" t="s">
        <v>38</v>
      </c>
      <c r="B35" s="14"/>
      <c r="C35" s="14"/>
      <c r="D35" s="15">
        <f>+'[2]ANTEPROYECTO 2025'!C180</f>
        <v>0</v>
      </c>
      <c r="E35" s="15">
        <f t="shared" si="7"/>
        <v>51832.480000000003</v>
      </c>
      <c r="F35" s="16">
        <v>0</v>
      </c>
      <c r="G35" s="16">
        <v>0</v>
      </c>
      <c r="H35" s="16">
        <f>+'[2]ANTEPROYECTO 2025'!F33</f>
        <v>0</v>
      </c>
      <c r="I35" s="16">
        <f>+'[2]ANTEPROYECTO 2025'!H33</f>
        <v>0</v>
      </c>
      <c r="J35" s="15">
        <f>+'[2]ANTEPROYECTO 2025'!H180</f>
        <v>0</v>
      </c>
      <c r="K35" s="15">
        <f>+'[2]ANTEPROYECTO 2025'!I180</f>
        <v>0</v>
      </c>
      <c r="L35" s="15">
        <v>0</v>
      </c>
      <c r="M35" s="15">
        <f>+'[2]ANTEPROYECTO 2025'!K180</f>
        <v>0</v>
      </c>
      <c r="N35" s="15">
        <v>51832.480000000003</v>
      </c>
      <c r="O35" s="15">
        <f>+'[2]ANTEPROYECTO 2025'!M180</f>
        <v>0</v>
      </c>
      <c r="P35" s="15">
        <f>+'[2]ANTEPROYECTO 2025'!N180</f>
        <v>0</v>
      </c>
      <c r="Q35" s="15">
        <f>+'[2]ANTEPROYECTO 2025'!O180</f>
        <v>0</v>
      </c>
    </row>
    <row r="36" spans="1:17" ht="31" x14ac:dyDescent="0.35">
      <c r="A36" s="14" t="s">
        <v>39</v>
      </c>
      <c r="B36" s="14"/>
      <c r="C36" s="14"/>
      <c r="D36" s="15">
        <f>+'[1]DETALLE DE EJECUCION 2025 (2)'!C185</f>
        <v>550000</v>
      </c>
      <c r="E36" s="15">
        <f t="shared" si="7"/>
        <v>919791</v>
      </c>
      <c r="F36" s="16">
        <f>+'[1]DETALLE DE EJECUCION 2025 (2)'!D185</f>
        <v>0</v>
      </c>
      <c r="G36" s="16">
        <f>+'[1]DETALLE DE EJECUCION 2025 (2)'!E185</f>
        <v>0</v>
      </c>
      <c r="H36" s="16">
        <f>+'[1]DETALLE DE EJECUCION 2025 (2)'!F185</f>
        <v>337971.42</v>
      </c>
      <c r="I36" s="16">
        <f>+'[1]DETALLE DE EJECUCION 2025 (2)'!H185</f>
        <v>51920</v>
      </c>
      <c r="J36" s="15">
        <f>+'[1]ejecucion del gasto det'!I185</f>
        <v>127440</v>
      </c>
      <c r="K36" s="15">
        <f>+'[1]ejecucion del gasto det'!J185</f>
        <v>218842.39</v>
      </c>
      <c r="L36" s="15">
        <v>0</v>
      </c>
      <c r="M36" s="15">
        <v>156993.46</v>
      </c>
      <c r="N36" s="15"/>
      <c r="O36" s="15">
        <v>26623.73</v>
      </c>
      <c r="P36" s="15">
        <f>+'[2]ANTEPROYECTO 2025'!N182</f>
        <v>0</v>
      </c>
      <c r="Q36" s="15">
        <f>+'[2]ANTEPROYECTO 2025'!O182</f>
        <v>0</v>
      </c>
    </row>
    <row r="37" spans="1:17" ht="31" x14ac:dyDescent="0.35">
      <c r="A37" s="14" t="s">
        <v>40</v>
      </c>
      <c r="B37" s="14"/>
      <c r="C37" s="14"/>
      <c r="D37" s="15">
        <f>+'[1]DETALLE DE EJECUCION 2025 (2)'!C192</f>
        <v>2000000</v>
      </c>
      <c r="E37" s="15">
        <f t="shared" si="7"/>
        <v>888438.09</v>
      </c>
      <c r="F37" s="16">
        <f>+'[1]DETALLE DE EJECUCION 2025 (2)'!D192</f>
        <v>8642.4</v>
      </c>
      <c r="G37" s="16">
        <f>+'[1]DETALLE DE EJECUCION 2025 (2)'!E192</f>
        <v>3953</v>
      </c>
      <c r="H37" s="16">
        <f>+'[1]DETALLE DE EJECUCION 2025 (2)'!F192</f>
        <v>26598.66</v>
      </c>
      <c r="I37" s="16">
        <f>+'[1]DETALLE DE EJECUCION 2025 (2)'!H192</f>
        <v>34056.32</v>
      </c>
      <c r="J37" s="15">
        <f>+'[1]ejecucion del gasto det'!I192</f>
        <v>125788.85</v>
      </c>
      <c r="K37" s="15">
        <f>+'[1]ejecucion del gasto det'!J192</f>
        <v>20509.77</v>
      </c>
      <c r="L37" s="15">
        <v>26192.46</v>
      </c>
      <c r="M37" s="15">
        <v>629506.66</v>
      </c>
      <c r="N37" s="15">
        <v>13189.970000000001</v>
      </c>
      <c r="O37" s="15"/>
      <c r="P37" s="15">
        <f>+'[2]ANTEPROYECTO 2025'!N189</f>
        <v>0</v>
      </c>
      <c r="Q37" s="15">
        <f>+'[2]ANTEPROYECTO 2025'!O189</f>
        <v>0</v>
      </c>
    </row>
    <row r="38" spans="1:17" ht="31" x14ac:dyDescent="0.35">
      <c r="A38" s="14" t="s">
        <v>41</v>
      </c>
      <c r="B38" s="14"/>
      <c r="C38" s="14"/>
      <c r="D38" s="15">
        <f>+'[1]DETALLE DE EJECUCION 2025 (2)'!C204</f>
        <v>14480000</v>
      </c>
      <c r="E38" s="15">
        <f t="shared" si="7"/>
        <v>18827911.490000002</v>
      </c>
      <c r="F38" s="16">
        <f>+'[1]DETALLE DE EJECUCION 2025 (2)'!D204</f>
        <v>740071</v>
      </c>
      <c r="G38" s="16">
        <f>+'[1]DETALLE DE EJECUCION 2025 (2)'!E204</f>
        <v>1023909.1499999999</v>
      </c>
      <c r="H38" s="16">
        <f>+'[1]DETALLE DE EJECUCION 2025 (2)'!F204</f>
        <v>5744450</v>
      </c>
      <c r="I38" s="16">
        <f>+'[1]DETALLE DE EJECUCION 2025 (2)'!H204</f>
        <v>729045</v>
      </c>
      <c r="J38" s="15">
        <f>+'[1]ejecucion del gasto det'!I204</f>
        <v>869036.3</v>
      </c>
      <c r="K38" s="15">
        <f>+'[1]ejecucion del gasto det'!J204</f>
        <v>749722.89</v>
      </c>
      <c r="L38" s="15">
        <v>737870</v>
      </c>
      <c r="M38" s="15">
        <v>6472640.1500000004</v>
      </c>
      <c r="N38" s="15">
        <v>731745</v>
      </c>
      <c r="O38" s="15">
        <v>1029422</v>
      </c>
      <c r="P38" s="15">
        <f>+'[2]ANTEPROYECTO 2025'!N201</f>
        <v>0</v>
      </c>
      <c r="Q38" s="15">
        <f>+'[2]ANTEPROYECTO 2025'!O201</f>
        <v>0</v>
      </c>
    </row>
    <row r="39" spans="1:17" ht="15.5" x14ac:dyDescent="0.35">
      <c r="A39" s="14" t="s">
        <v>42</v>
      </c>
      <c r="B39" s="14"/>
      <c r="C39" s="14"/>
      <c r="D39" s="15">
        <f>+'[1]DETALLE DE EJECUCION 2025 (2)'!C215</f>
        <v>211000000</v>
      </c>
      <c r="E39" s="15">
        <f t="shared" si="7"/>
        <v>64863775.29999999</v>
      </c>
      <c r="F39" s="16">
        <f>+'[1]DETALLE DE EJECUCION 2025 (2)'!D215</f>
        <v>128103.16</v>
      </c>
      <c r="G39" s="16">
        <f>+'[1]DETALLE DE EJECUCION 2025 (2)'!E215</f>
        <v>35282375.68</v>
      </c>
      <c r="H39" s="16">
        <f>+'[1]DETALLE DE EJECUCION 2025 (2)'!F215</f>
        <v>11650376.26</v>
      </c>
      <c r="I39" s="16">
        <f>+'[1]DETALLE DE EJECUCION 2025 (2)'!H215</f>
        <v>179564.19</v>
      </c>
      <c r="J39" s="15">
        <f>+'[1]ejecucion del gasto det'!I215</f>
        <v>583404.14</v>
      </c>
      <c r="K39" s="15">
        <f>+'[1]ejecucion del gasto det'!J215</f>
        <v>271910.98</v>
      </c>
      <c r="L39" s="15">
        <v>315696.65000000002</v>
      </c>
      <c r="M39" s="15">
        <v>15518138.020000001</v>
      </c>
      <c r="N39" s="15">
        <v>425011.92000000004</v>
      </c>
      <c r="O39" s="15">
        <v>509194.3</v>
      </c>
      <c r="P39" s="15">
        <f>+'[2]ANTEPROYECTO 2025'!N211</f>
        <v>0</v>
      </c>
      <c r="Q39" s="15">
        <f>+'[2]ANTEPROYECTO 2025'!O211</f>
        <v>0</v>
      </c>
    </row>
    <row r="40" spans="1:17" ht="15" x14ac:dyDescent="0.35">
      <c r="A40" s="12" t="s">
        <v>43</v>
      </c>
      <c r="B40" s="12"/>
      <c r="C40" s="12"/>
      <c r="D40" s="13">
        <f>SUM(D41:D42)</f>
        <v>22500000</v>
      </c>
      <c r="E40" s="13">
        <f t="shared" ref="E40:Q40" si="8">SUM(E41:E42)</f>
        <v>22670302.380000003</v>
      </c>
      <c r="F40" s="13">
        <f>SUM(F41:F42)</f>
        <v>1539867.4100000001</v>
      </c>
      <c r="G40" s="13">
        <f t="shared" ref="G40:M40" si="9">SUM(G41:G42)</f>
        <v>2026099.4500000002</v>
      </c>
      <c r="H40" s="13">
        <f t="shared" si="9"/>
        <v>2863615.29</v>
      </c>
      <c r="I40" s="13">
        <f t="shared" si="9"/>
        <v>1884867.4100000001</v>
      </c>
      <c r="J40" s="13">
        <f t="shared" si="9"/>
        <v>1645383.1800000002</v>
      </c>
      <c r="K40" s="13">
        <f t="shared" si="9"/>
        <v>2864867.41</v>
      </c>
      <c r="L40" s="13">
        <f t="shared" si="9"/>
        <v>2419867.41</v>
      </c>
      <c r="M40" s="13">
        <f t="shared" si="9"/>
        <v>4954000</v>
      </c>
      <c r="N40" s="13">
        <f>SUM(N41:N42)</f>
        <v>944867.41</v>
      </c>
      <c r="O40" s="13">
        <f t="shared" si="8"/>
        <v>1526867.4100000001</v>
      </c>
      <c r="P40" s="13">
        <f t="shared" si="8"/>
        <v>0</v>
      </c>
      <c r="Q40" s="13">
        <f t="shared" si="8"/>
        <v>0</v>
      </c>
    </row>
    <row r="41" spans="1:17" ht="31" x14ac:dyDescent="0.35">
      <c r="A41" s="14" t="s">
        <v>44</v>
      </c>
      <c r="B41" s="14"/>
      <c r="C41" s="14"/>
      <c r="D41" s="15">
        <f>+'[1]DETALLE DE EJECUCION 2025 (2)'!C238</f>
        <v>21000000</v>
      </c>
      <c r="E41" s="15">
        <f>SUM(F41:Q41)</f>
        <v>22199054.880000003</v>
      </c>
      <c r="F41" s="16">
        <f>+'[1]DETALLE DE EJECUCION 2025 (2)'!D238</f>
        <v>1539867.4100000001</v>
      </c>
      <c r="G41" s="16">
        <f>+'[1]DETALLE DE EJECUCION 2025 (2)'!E238</f>
        <v>1838599.4500000002</v>
      </c>
      <c r="H41" s="16">
        <f>+'[1]DETALLE DE EJECUCION 2025 (2)'!F238</f>
        <v>2863615.29</v>
      </c>
      <c r="I41" s="16">
        <f>+'[1]DETALLE DE EJECUCION 2025 (2)'!H238</f>
        <v>1884867.4100000001</v>
      </c>
      <c r="J41" s="15">
        <f>+'[1]ejecucion del gasto det'!I238</f>
        <v>1361635.6800000002</v>
      </c>
      <c r="K41" s="15">
        <f>+'[1]ejecucion del gasto det'!J238</f>
        <v>2864867.41</v>
      </c>
      <c r="L41" s="15">
        <v>2419867.41</v>
      </c>
      <c r="M41" s="15">
        <v>4954000</v>
      </c>
      <c r="N41" s="15">
        <v>944867.41</v>
      </c>
      <c r="O41" s="15">
        <v>1526867.4100000001</v>
      </c>
      <c r="P41" s="15">
        <f>+'[2]ANTEPROYECTO 2025'!N234</f>
        <v>0</v>
      </c>
      <c r="Q41" s="15">
        <f>+'[2]ANTEPROYECTO 2025'!O234</f>
        <v>0</v>
      </c>
    </row>
    <row r="42" spans="1:17" ht="31" x14ac:dyDescent="0.35">
      <c r="A42" s="14" t="s">
        <v>45</v>
      </c>
      <c r="B42" s="14"/>
      <c r="C42" s="14"/>
      <c r="D42" s="15">
        <f>+'[1]DETALLE DE EJECUCION 2025 (2)'!C246</f>
        <v>1500000</v>
      </c>
      <c r="E42" s="15">
        <f>SUM(F42:Q42)</f>
        <v>471247.5</v>
      </c>
      <c r="F42" s="16">
        <f>+'[1]DETALLE DE EJECUCION 2025 (2)'!D246</f>
        <v>0</v>
      </c>
      <c r="G42" s="16">
        <f>+'[1]DETALLE DE EJECUCION 2025 (2)'!E246</f>
        <v>187500</v>
      </c>
      <c r="H42" s="17">
        <f>+'[1]DETALLE DE EJECUCION 2025 (2)'!F246</f>
        <v>0</v>
      </c>
      <c r="I42" s="17">
        <f>+'[1]DETALLE DE EJECUCION 2025 (2)'!H246</f>
        <v>0</v>
      </c>
      <c r="J42" s="15">
        <f>+'[1]ejecucion del gasto det'!I246</f>
        <v>283747.5</v>
      </c>
      <c r="K42" s="15">
        <f>+'[1]ejecucion del gasto det'!J246</f>
        <v>0</v>
      </c>
      <c r="L42" s="15">
        <v>0</v>
      </c>
      <c r="M42" s="15">
        <f>+'[2]ANTEPROYECTO 2025'!K242</f>
        <v>0</v>
      </c>
      <c r="N42" s="15"/>
      <c r="O42" s="15">
        <f>+'[2]ANTEPROYECTO 2025'!M242</f>
        <v>0</v>
      </c>
      <c r="P42" s="15">
        <f>+'[2]ANTEPROYECTO 2025'!N242</f>
        <v>0</v>
      </c>
      <c r="Q42" s="15">
        <f>+'[2]ANTEPROYECTO 2025'!O242</f>
        <v>0</v>
      </c>
    </row>
    <row r="43" spans="1:17" ht="15" x14ac:dyDescent="0.35">
      <c r="A43" s="12" t="s">
        <v>46</v>
      </c>
      <c r="B43" s="12"/>
      <c r="C43" s="12"/>
      <c r="D43" s="19">
        <f>SUM(D44:D44)</f>
        <v>50000000</v>
      </c>
      <c r="E43" s="19">
        <f t="shared" ref="E43:Q43" si="10">SUM(E44:E44)</f>
        <v>32357400.010000002</v>
      </c>
      <c r="F43" s="19">
        <f>SUM(F44:F44)</f>
        <v>5000000</v>
      </c>
      <c r="G43" s="19">
        <f>SUM(G44:G44)</f>
        <v>0</v>
      </c>
      <c r="H43" s="19">
        <f>SUM(H44:H44)</f>
        <v>800000</v>
      </c>
      <c r="I43" s="19">
        <f t="shared" si="10"/>
        <v>100000</v>
      </c>
      <c r="J43" s="19">
        <f t="shared" si="10"/>
        <v>4555000</v>
      </c>
      <c r="K43" s="19">
        <f t="shared" si="10"/>
        <v>11250000</v>
      </c>
      <c r="L43" s="19">
        <f t="shared" si="10"/>
        <v>150000</v>
      </c>
      <c r="M43" s="19">
        <f t="shared" si="10"/>
        <v>5150000</v>
      </c>
      <c r="N43" s="19">
        <f>SUM(N44:N44)</f>
        <v>352400.01</v>
      </c>
      <c r="O43" s="19">
        <f t="shared" si="10"/>
        <v>5000000</v>
      </c>
      <c r="P43" s="19">
        <f t="shared" si="10"/>
        <v>0</v>
      </c>
      <c r="Q43" s="19">
        <f t="shared" si="10"/>
        <v>0</v>
      </c>
    </row>
    <row r="44" spans="1:17" ht="31" x14ac:dyDescent="0.35">
      <c r="A44" s="14" t="s">
        <v>47</v>
      </c>
      <c r="B44" s="14"/>
      <c r="C44" s="14"/>
      <c r="D44" s="15">
        <f>+'[1]DETALLE DE EJECUCION 2025 (2)'!C253</f>
        <v>50000000</v>
      </c>
      <c r="E44" s="15">
        <f>SUM(F44:Q44)</f>
        <v>32357400.010000002</v>
      </c>
      <c r="F44" s="16">
        <f>+'[1]DETALLE DE EJECUCION 2025 (2)'!D251</f>
        <v>5000000</v>
      </c>
      <c r="G44" s="16">
        <f>+'[1]DETALLE DE EJECUCION 2025 (2)'!E251</f>
        <v>0</v>
      </c>
      <c r="H44" s="16">
        <f>+'[1]DETALLE DE EJECUCION 2025 (2)'!F251</f>
        <v>800000</v>
      </c>
      <c r="I44" s="16">
        <f>+'[1]DETALLE DE EJECUCION 2025 (2)'!H251</f>
        <v>100000</v>
      </c>
      <c r="J44" s="15">
        <f>+'[1]ejecucion del gasto det'!I249</f>
        <v>4555000</v>
      </c>
      <c r="K44" s="15">
        <f>+'[1]ejecucion del gasto det'!J249</f>
        <v>11250000</v>
      </c>
      <c r="L44" s="15">
        <v>150000</v>
      </c>
      <c r="M44" s="19">
        <v>5150000</v>
      </c>
      <c r="N44" s="15">
        <v>352400.01</v>
      </c>
      <c r="O44" s="15">
        <v>5000000</v>
      </c>
      <c r="P44" s="15">
        <f>+'[2]ANTEPROYECTO 2025'!N247</f>
        <v>0</v>
      </c>
      <c r="Q44" s="15">
        <f>+'[2]ANTEPROYECTO 2025'!O247</f>
        <v>0</v>
      </c>
    </row>
    <row r="45" spans="1:17" ht="30" x14ac:dyDescent="0.35">
      <c r="A45" s="12" t="s">
        <v>48</v>
      </c>
      <c r="B45" s="12"/>
      <c r="C45" s="12"/>
      <c r="D45" s="13">
        <f>SUM(D46:D54)</f>
        <v>247085000</v>
      </c>
      <c r="E45" s="13">
        <f t="shared" ref="E45:Q45" si="11">SUM(E46:E54)</f>
        <v>35636797.869999997</v>
      </c>
      <c r="F45" s="13">
        <f t="shared" si="11"/>
        <v>0</v>
      </c>
      <c r="G45" s="13">
        <f t="shared" si="11"/>
        <v>0</v>
      </c>
      <c r="H45" s="13">
        <f t="shared" si="11"/>
        <v>0</v>
      </c>
      <c r="I45" s="13">
        <f t="shared" si="11"/>
        <v>0</v>
      </c>
      <c r="J45" s="13">
        <f t="shared" si="11"/>
        <v>35178297.869999997</v>
      </c>
      <c r="K45" s="13">
        <f t="shared" si="11"/>
        <v>411300</v>
      </c>
      <c r="L45" s="13">
        <v>0</v>
      </c>
      <c r="M45" s="13">
        <f t="shared" si="11"/>
        <v>47200</v>
      </c>
      <c r="N45" s="13">
        <f t="shared" si="11"/>
        <v>0</v>
      </c>
      <c r="O45" s="13">
        <f t="shared" si="11"/>
        <v>0</v>
      </c>
      <c r="P45" s="13">
        <f t="shared" si="11"/>
        <v>0</v>
      </c>
      <c r="Q45" s="13">
        <f t="shared" si="11"/>
        <v>0</v>
      </c>
    </row>
    <row r="46" spans="1:17" ht="15.5" x14ac:dyDescent="0.35">
      <c r="A46" s="14" t="s">
        <v>49</v>
      </c>
      <c r="B46" s="14"/>
      <c r="C46" s="14"/>
      <c r="D46" s="15">
        <f>+'[1]DETALLE DE EJECUCION 2025 (2)'!C256</f>
        <v>7500000</v>
      </c>
      <c r="E46" s="15">
        <f t="shared" ref="E46:E54" si="12">SUM(F46:Q46)</f>
        <v>3846527.66</v>
      </c>
      <c r="F46" s="17">
        <f>+'[1]DETALLE DE EJECUCION 2025 (2)'!D256</f>
        <v>0</v>
      </c>
      <c r="G46" s="17">
        <f>+'[1]DETALLE DE EJECUCION 2025 (2)'!E256</f>
        <v>0</v>
      </c>
      <c r="H46" s="17">
        <f>+'[1]DETALLE DE EJECUCION 2025 (2)'!F256</f>
        <v>0</v>
      </c>
      <c r="I46" s="17">
        <f>+'[1]DETALLE DE EJECUCION 2025 (2)'!H256</f>
        <v>0</v>
      </c>
      <c r="J46" s="15">
        <f>+'[1]ejecucion del gasto det'!I256</f>
        <v>3846527.66</v>
      </c>
      <c r="K46" s="15">
        <f>+'[1]ejecucion del gasto det'!J256</f>
        <v>0</v>
      </c>
      <c r="L46" s="15">
        <v>0</v>
      </c>
      <c r="M46" s="15">
        <f>+'[2]ANTEPROYECTO 2025'!K252</f>
        <v>0</v>
      </c>
      <c r="N46" s="15">
        <f>+'[2]ANTEPROYECTO 2025'!L252</f>
        <v>0</v>
      </c>
      <c r="O46" s="15">
        <f>+'[2]ANTEPROYECTO 2025'!M252</f>
        <v>0</v>
      </c>
      <c r="P46" s="15">
        <f>+'[2]ANTEPROYECTO 2025'!N252</f>
        <v>0</v>
      </c>
      <c r="Q46" s="15">
        <f>+'[2]ANTEPROYECTO 2025'!O252</f>
        <v>0</v>
      </c>
    </row>
    <row r="47" spans="1:17" ht="31" x14ac:dyDescent="0.35">
      <c r="A47" s="14" t="s">
        <v>50</v>
      </c>
      <c r="B47" s="14"/>
      <c r="C47" s="14"/>
      <c r="D47" s="15">
        <f>+'[1]DETALLE DE EJECUCION 2025 (2)'!C266</f>
        <v>1700000</v>
      </c>
      <c r="E47" s="15">
        <f t="shared" si="12"/>
        <v>0</v>
      </c>
      <c r="F47" s="17">
        <f>+'[1]DETALLE DE EJECUCION 2025 (2)'!D266</f>
        <v>0</v>
      </c>
      <c r="G47" s="17">
        <f>+'[1]DETALLE DE EJECUCION 2025 (2)'!E266</f>
        <v>0</v>
      </c>
      <c r="H47" s="17">
        <f>+'[2]ANTEPROYECTO 2025'!F45</f>
        <v>0</v>
      </c>
      <c r="I47" s="17">
        <f>+'[2]ANTEPROYECTO 2025'!H45</f>
        <v>0</v>
      </c>
      <c r="J47" s="15">
        <f>+'[1]ejecucion del gasto det'!I266</f>
        <v>0</v>
      </c>
      <c r="K47" s="15">
        <f>+'[1]ejecucion del gasto det'!J266</f>
        <v>0</v>
      </c>
      <c r="L47" s="15">
        <v>0</v>
      </c>
      <c r="M47" s="15">
        <f>+'[2]ANTEPROYECTO 2025'!K262</f>
        <v>0</v>
      </c>
      <c r="N47" s="15">
        <f>+'[2]ANTEPROYECTO 2025'!L262</f>
        <v>0</v>
      </c>
      <c r="O47" s="15">
        <f>+'[2]ANTEPROYECTO 2025'!M262</f>
        <v>0</v>
      </c>
      <c r="P47" s="15">
        <f>+'[2]ANTEPROYECTO 2025'!N262</f>
        <v>0</v>
      </c>
      <c r="Q47" s="15">
        <f>+'[2]ANTEPROYECTO 2025'!O262</f>
        <v>0</v>
      </c>
    </row>
    <row r="48" spans="1:17" ht="31" x14ac:dyDescent="0.35">
      <c r="A48" s="14" t="s">
        <v>51</v>
      </c>
      <c r="B48" s="14"/>
      <c r="C48" s="14"/>
      <c r="D48" s="15">
        <f>+'[1]DETALLE DE EJECUCION 2025 (2)'!C271</f>
        <v>800000</v>
      </c>
      <c r="E48" s="15">
        <f t="shared" si="12"/>
        <v>0</v>
      </c>
      <c r="F48" s="17">
        <f>+'[1]DETALLE DE EJECUCION 2025 (2)'!D271</f>
        <v>0</v>
      </c>
      <c r="G48" s="17">
        <f>+'[1]DETALLE DE EJECUCION 2025 (2)'!E271</f>
        <v>0</v>
      </c>
      <c r="H48" s="17">
        <f>+'[2]ANTEPROYECTO 2025'!F46</f>
        <v>0</v>
      </c>
      <c r="I48" s="17">
        <f>+'[2]ANTEPROYECTO 2025'!H46</f>
        <v>0</v>
      </c>
      <c r="J48" s="15">
        <f>+'[1]ejecucion del gasto det'!I271</f>
        <v>0</v>
      </c>
      <c r="K48" s="15">
        <f>+'[1]ejecucion del gasto det'!J271</f>
        <v>0</v>
      </c>
      <c r="L48" s="15">
        <v>0</v>
      </c>
      <c r="M48" s="15">
        <f>+'[2]ANTEPROYECTO 2025'!K268</f>
        <v>0</v>
      </c>
      <c r="N48" s="15">
        <f>+'[2]ANTEPROYECTO 2025'!L268</f>
        <v>0</v>
      </c>
      <c r="O48" s="15">
        <f>+'[2]ANTEPROYECTO 2025'!M268</f>
        <v>0</v>
      </c>
      <c r="P48" s="15">
        <f>+'[2]ANTEPROYECTO 2025'!N268</f>
        <v>0</v>
      </c>
      <c r="Q48" s="15">
        <f>+'[2]ANTEPROYECTO 2025'!O268</f>
        <v>0</v>
      </c>
    </row>
    <row r="49" spans="1:17" ht="31" hidden="1" x14ac:dyDescent="0.35">
      <c r="A49" s="14" t="s">
        <v>52</v>
      </c>
      <c r="B49" s="14"/>
      <c r="C49" s="14"/>
      <c r="D49" s="15">
        <f>+'[2]ANTEPROYECTO 2025'!C270</f>
        <v>0</v>
      </c>
      <c r="E49" s="15">
        <f t="shared" si="12"/>
        <v>0</v>
      </c>
      <c r="F49" s="17">
        <f>+'[2]ANTEPROYECTO 2025'!D47</f>
        <v>0</v>
      </c>
      <c r="G49" s="17">
        <f>+'[2]ANTEPROYECTO 2025'!E47</f>
        <v>0</v>
      </c>
      <c r="H49" s="17">
        <f>+'[2]ANTEPROYECTO 2025'!F47</f>
        <v>0</v>
      </c>
      <c r="I49" s="17">
        <f>+'[2]ANTEPROYECTO 2025'!H47</f>
        <v>0</v>
      </c>
      <c r="J49" s="15">
        <f>+'[2]ANTEPROYECTO 2025'!H270</f>
        <v>0</v>
      </c>
      <c r="K49" s="15">
        <f>+'[2]ANTEPROYECTO 2025'!I270</f>
        <v>0</v>
      </c>
      <c r="L49" s="15"/>
      <c r="M49" s="15">
        <f>+'[2]ANTEPROYECTO 2025'!K270</f>
        <v>0</v>
      </c>
      <c r="N49" s="15">
        <f>+'[2]ANTEPROYECTO 2025'!L270</f>
        <v>0</v>
      </c>
      <c r="O49" s="15">
        <f>+'[2]ANTEPROYECTO 2025'!M270</f>
        <v>0</v>
      </c>
      <c r="P49" s="15">
        <f>+'[2]ANTEPROYECTO 2025'!N270</f>
        <v>0</v>
      </c>
      <c r="Q49" s="15">
        <f>+'[2]ANTEPROYECTO 2025'!O270</f>
        <v>0</v>
      </c>
    </row>
    <row r="50" spans="1:17" ht="31" x14ac:dyDescent="0.35">
      <c r="A50" s="14" t="s">
        <v>52</v>
      </c>
      <c r="B50" s="14"/>
      <c r="C50" s="14"/>
      <c r="D50" s="15">
        <f>+'[1]DETALLE DE EJECUCION 2025 (2)'!C274</f>
        <v>20850000</v>
      </c>
      <c r="E50" s="15">
        <f t="shared" si="12"/>
        <v>0</v>
      </c>
      <c r="F50" s="17">
        <f>+'[1]DETALLE DE EJECUCION 2025 (2)'!D274</f>
        <v>0</v>
      </c>
      <c r="G50" s="17">
        <f>+'[1]DETALLE DE EJECUCION 2025 (2)'!E274</f>
        <v>0</v>
      </c>
      <c r="H50" s="17">
        <f>+'[2]ANTEPROYECTO 2025'!F48</f>
        <v>0</v>
      </c>
      <c r="I50" s="17">
        <f>+'[2]ANTEPROYECTO 2025'!H48</f>
        <v>0</v>
      </c>
      <c r="J50" s="15">
        <f>+'[1]ejecucion del gasto det'!I274</f>
        <v>0</v>
      </c>
      <c r="K50" s="15">
        <f>+'[1]ejecucion del gasto det'!J274</f>
        <v>0</v>
      </c>
      <c r="L50" s="15">
        <v>0</v>
      </c>
      <c r="M50" s="15">
        <f>+'[2]ANTEPROYECTO 2025'!K270</f>
        <v>0</v>
      </c>
      <c r="N50" s="15">
        <f>+'[2]ANTEPROYECTO 2025'!L270</f>
        <v>0</v>
      </c>
      <c r="O50" s="15">
        <f>+'[2]ANTEPROYECTO 2025'!M270</f>
        <v>0</v>
      </c>
      <c r="P50" s="15">
        <f>+'[2]ANTEPROYECTO 2025'!N270</f>
        <v>0</v>
      </c>
      <c r="Q50" s="15">
        <f>+'[2]ANTEPROYECTO 2025'!O270</f>
        <v>0</v>
      </c>
    </row>
    <row r="51" spans="1:17" ht="31" x14ac:dyDescent="0.35">
      <c r="A51" s="14" t="s">
        <v>53</v>
      </c>
      <c r="B51" s="14"/>
      <c r="C51" s="14"/>
      <c r="D51" s="15">
        <f>+'[1]DETALLE DE EJECUCION 2025 (2)'!C287</f>
        <v>2900000</v>
      </c>
      <c r="E51" s="15">
        <f t="shared" si="12"/>
        <v>0</v>
      </c>
      <c r="F51" s="17">
        <f>+'[1]DETALLE DE EJECUCION 2025 (2)'!D287</f>
        <v>0</v>
      </c>
      <c r="G51" s="17">
        <f>+'[1]DETALLE DE EJECUCION 2025 (2)'!E287</f>
        <v>0</v>
      </c>
      <c r="H51" s="17">
        <f>+'[2]ANTEPROYECTO 2025'!F48</f>
        <v>0</v>
      </c>
      <c r="I51" s="17">
        <f>+'[2]ANTEPROYECTO 2025'!H48</f>
        <v>0</v>
      </c>
      <c r="J51" s="15">
        <f>+'[1]ejecucion del gasto det'!I287</f>
        <v>0</v>
      </c>
      <c r="K51" s="15">
        <f>+'[1]ejecucion del gasto det'!J287</f>
        <v>0</v>
      </c>
      <c r="L51" s="15">
        <v>0</v>
      </c>
      <c r="M51" s="15">
        <f>+'[2]ANTEPROYECTO 2025'!K279</f>
        <v>0</v>
      </c>
      <c r="N51" s="15">
        <f>+'[2]ANTEPROYECTO 2025'!L279</f>
        <v>0</v>
      </c>
      <c r="O51" s="15">
        <f>+'[2]ANTEPROYECTO 2025'!M279</f>
        <v>0</v>
      </c>
      <c r="P51" s="15">
        <f>+'[2]ANTEPROYECTO 2025'!N279</f>
        <v>0</v>
      </c>
      <c r="Q51" s="15">
        <f>+'[2]ANTEPROYECTO 2025'!O279</f>
        <v>0</v>
      </c>
    </row>
    <row r="52" spans="1:17" ht="15.5" x14ac:dyDescent="0.35">
      <c r="A52" s="14" t="s">
        <v>54</v>
      </c>
      <c r="B52" s="14"/>
      <c r="C52" s="14"/>
      <c r="D52" s="15">
        <f>+'[1]DETALLE DE EJECUCION 2025 (2)'!C303</f>
        <v>1042000</v>
      </c>
      <c r="E52" s="15">
        <f t="shared" si="12"/>
        <v>0</v>
      </c>
      <c r="F52" s="17">
        <f>+'[1]DETALLE DE EJECUCION 2025 (2)'!D303</f>
        <v>0</v>
      </c>
      <c r="G52" s="17">
        <f>+'[1]DETALLE DE EJECUCION 2025 (2)'!E303</f>
        <v>0</v>
      </c>
      <c r="H52" s="17">
        <f>+'[2]ANTEPROYECTO 2025'!F49</f>
        <v>0</v>
      </c>
      <c r="I52" s="17">
        <f>+'[2]ANTEPROYECTO 2025'!H49</f>
        <v>0</v>
      </c>
      <c r="J52" s="15">
        <f>+'[1]ejecucion del gasto det'!I303</f>
        <v>0</v>
      </c>
      <c r="K52" s="15">
        <f>+'[1]ejecucion del gasto det'!J303</f>
        <v>0</v>
      </c>
      <c r="L52" s="15">
        <v>0</v>
      </c>
      <c r="M52" s="15">
        <f>+'[2]ANTEPROYECTO 2025'!K295</f>
        <v>0</v>
      </c>
      <c r="N52" s="15">
        <f>+'[2]ANTEPROYECTO 2025'!L295</f>
        <v>0</v>
      </c>
      <c r="O52" s="15">
        <f>+'[2]ANTEPROYECTO 2025'!M295</f>
        <v>0</v>
      </c>
      <c r="P52" s="15">
        <f>+'[2]ANTEPROYECTO 2025'!N295</f>
        <v>0</v>
      </c>
      <c r="Q52" s="15">
        <f>+'[2]ANTEPROYECTO 2025'!O295</f>
        <v>0</v>
      </c>
    </row>
    <row r="53" spans="1:17" ht="15.5" x14ac:dyDescent="0.35">
      <c r="A53" s="14" t="s">
        <v>55</v>
      </c>
      <c r="B53" s="14"/>
      <c r="C53" s="14"/>
      <c r="D53" s="15">
        <f>+'[1]DETALLE DE EJECUCION 2025 (2)'!C308</f>
        <v>3000000</v>
      </c>
      <c r="E53" s="15">
        <f t="shared" si="12"/>
        <v>411300</v>
      </c>
      <c r="F53" s="17">
        <f>+'[1]DETALLE DE EJECUCION 2025 (2)'!D308</f>
        <v>0</v>
      </c>
      <c r="G53" s="17">
        <f>+'[1]DETALLE DE EJECUCION 2025 (2)'!E308</f>
        <v>0</v>
      </c>
      <c r="H53" s="17">
        <f>+'[2]ANTEPROYECTO 2025'!F50</f>
        <v>0</v>
      </c>
      <c r="I53" s="17">
        <f>+'[2]ANTEPROYECTO 2025'!H50</f>
        <v>0</v>
      </c>
      <c r="J53" s="15">
        <f>+'[1]ejecucion del gasto det'!I308</f>
        <v>0</v>
      </c>
      <c r="K53" s="15">
        <f>+'[1]ejecucion del gasto det'!J308</f>
        <v>411300</v>
      </c>
      <c r="L53" s="15">
        <v>0</v>
      </c>
      <c r="M53" s="15">
        <f>+'[2]ANTEPROYECTO 2025'!K300</f>
        <v>0</v>
      </c>
      <c r="N53" s="15">
        <f>+'[2]ANTEPROYECTO 2025'!L300</f>
        <v>0</v>
      </c>
      <c r="O53" s="15">
        <f>+'[2]ANTEPROYECTO 2025'!M300</f>
        <v>0</v>
      </c>
      <c r="P53" s="15">
        <f>+'[2]ANTEPROYECTO 2025'!N300</f>
        <v>0</v>
      </c>
      <c r="Q53" s="15">
        <f>+'[2]ANTEPROYECTO 2025'!O300</f>
        <v>0</v>
      </c>
    </row>
    <row r="54" spans="1:17" ht="31" x14ac:dyDescent="0.35">
      <c r="A54" s="14" t="s">
        <v>56</v>
      </c>
      <c r="B54" s="14"/>
      <c r="C54" s="14"/>
      <c r="D54" s="15">
        <f>+'[1]DETALLE DE EJECUCION 2025 (2)'!C311</f>
        <v>209293000</v>
      </c>
      <c r="E54" s="15">
        <f t="shared" si="12"/>
        <v>31378970.209999997</v>
      </c>
      <c r="F54" s="17">
        <f>+'[1]DETALLE DE EJECUCION 2025 (2)'!D311</f>
        <v>0</v>
      </c>
      <c r="G54" s="17">
        <f>+'[1]DETALLE DE EJECUCION 2025 (2)'!E311</f>
        <v>0</v>
      </c>
      <c r="H54" s="17">
        <f>+'[2]ANTEPROYECTO 2025'!F51</f>
        <v>0</v>
      </c>
      <c r="I54" s="17">
        <f>+'[2]ANTEPROYECTO 2025'!H51</f>
        <v>0</v>
      </c>
      <c r="J54" s="15">
        <f>+'[1]ejecucion del gasto det'!I311</f>
        <v>31331770.209999997</v>
      </c>
      <c r="K54" s="15">
        <f>+'[1]ejecucion del gasto det'!J311</f>
        <v>0</v>
      </c>
      <c r="L54" s="15">
        <v>0</v>
      </c>
      <c r="M54" s="15">
        <v>47200</v>
      </c>
      <c r="N54" s="15">
        <f>+'[2]ANTEPROYECTO 2025'!L303</f>
        <v>0</v>
      </c>
      <c r="O54" s="15">
        <f>+'[2]ANTEPROYECTO 2025'!M303</f>
        <v>0</v>
      </c>
      <c r="P54" s="15">
        <f>+'[2]ANTEPROYECTO 2025'!N303</f>
        <v>0</v>
      </c>
      <c r="Q54" s="15">
        <f>+'[2]ANTEPROYECTO 2025'!O303</f>
        <v>0</v>
      </c>
    </row>
    <row r="55" spans="1:17" ht="15" x14ac:dyDescent="0.35">
      <c r="A55" s="12" t="s">
        <v>57</v>
      </c>
      <c r="B55" s="12"/>
      <c r="C55" s="12"/>
      <c r="D55" s="13">
        <f>SUM(D56:D57)</f>
        <v>488700000</v>
      </c>
      <c r="E55" s="13">
        <f>SUM(E56:E57)</f>
        <v>128269922.38</v>
      </c>
      <c r="F55" s="13">
        <f t="shared" ref="F55:Q55" si="13">SUM(F56:F57)</f>
        <v>0</v>
      </c>
      <c r="G55" s="13">
        <f t="shared" si="13"/>
        <v>127627418.38</v>
      </c>
      <c r="H55" s="13">
        <f t="shared" si="13"/>
        <v>0</v>
      </c>
      <c r="I55" s="13">
        <f t="shared" si="13"/>
        <v>642504</v>
      </c>
      <c r="J55" s="13">
        <f t="shared" si="13"/>
        <v>0</v>
      </c>
      <c r="K55" s="13">
        <f t="shared" si="13"/>
        <v>0</v>
      </c>
      <c r="L55" s="13">
        <v>0</v>
      </c>
      <c r="M55" s="13">
        <f t="shared" si="13"/>
        <v>0</v>
      </c>
      <c r="N55" s="13">
        <f t="shared" si="13"/>
        <v>0</v>
      </c>
      <c r="O55" s="13">
        <f t="shared" si="13"/>
        <v>0</v>
      </c>
      <c r="P55" s="13">
        <f t="shared" si="13"/>
        <v>0</v>
      </c>
      <c r="Q55" s="13">
        <f t="shared" si="13"/>
        <v>0</v>
      </c>
    </row>
    <row r="56" spans="1:17" ht="15.5" x14ac:dyDescent="0.35">
      <c r="A56" s="14" t="s">
        <v>58</v>
      </c>
      <c r="B56" s="14"/>
      <c r="C56" s="14"/>
      <c r="D56" s="15">
        <f>+'[1]DETALLE DE EJECUCION 2025 (2)'!C318</f>
        <v>80000000</v>
      </c>
      <c r="E56" s="15">
        <f>SUM(F56:Q56)</f>
        <v>0</v>
      </c>
      <c r="F56" s="17">
        <f>+'[1]DETALLE DE EJECUCION 2025 (2)'!D318</f>
        <v>0</v>
      </c>
      <c r="G56" s="17">
        <f>+'[1]DETALLE DE EJECUCION 2025 (2)'!E318</f>
        <v>0</v>
      </c>
      <c r="H56" s="17">
        <f>+'[2]ANTEPROYECTO 2025'!F53</f>
        <v>0</v>
      </c>
      <c r="I56" s="17">
        <f>+'[2]ANTEPROYECTO 2025'!H53</f>
        <v>0</v>
      </c>
      <c r="J56" s="15">
        <f>+'[1]ejecucion del gasto det'!I318</f>
        <v>0</v>
      </c>
      <c r="K56" s="15">
        <f>+'[1]ejecucion del gasto det'!J318</f>
        <v>0</v>
      </c>
      <c r="L56" s="15"/>
      <c r="M56" s="15">
        <f>+'[2]ANTEPROYECTO 2025'!K310</f>
        <v>0</v>
      </c>
      <c r="N56" s="15">
        <f>+'[2]ANTEPROYECTO 2025'!L310</f>
        <v>0</v>
      </c>
      <c r="O56" s="15">
        <f>+'[2]ANTEPROYECTO 2025'!M310</f>
        <v>0</v>
      </c>
      <c r="P56" s="15">
        <f>+'[2]ANTEPROYECTO 2025'!N310</f>
        <v>0</v>
      </c>
      <c r="Q56" s="15">
        <f>+'[2]ANTEPROYECTO 2025'!O310</f>
        <v>0</v>
      </c>
    </row>
    <row r="57" spans="1:17" ht="15.5" x14ac:dyDescent="0.35">
      <c r="A57" s="14" t="s">
        <v>59</v>
      </c>
      <c r="B57" s="14"/>
      <c r="C57" s="14"/>
      <c r="D57" s="15">
        <f>+'[1]DETALLE DE EJECUCION 2025 (2)'!C321</f>
        <v>408700000</v>
      </c>
      <c r="E57" s="15">
        <f>SUM(F57:Q57)</f>
        <v>128269922.38</v>
      </c>
      <c r="F57" s="17">
        <f>+'[1]DETALLE DE EJECUCION 2025 (2)'!D321</f>
        <v>0</v>
      </c>
      <c r="G57" s="16">
        <f>+'[1]DETALLE DE EJECUCION 2025 (2)'!E321</f>
        <v>127627418.38</v>
      </c>
      <c r="H57" s="17">
        <f>+'[2]ANTEPROYECTO 2025'!F54</f>
        <v>0</v>
      </c>
      <c r="I57" s="16">
        <f>+'[1]DETALLE DE EJECUCION 2025 (2)'!H323</f>
        <v>642504</v>
      </c>
      <c r="J57" s="15">
        <f>+'[1]ejecucion del gasto det'!I323</f>
        <v>0</v>
      </c>
      <c r="K57" s="15">
        <f>+'[1]ejecucion del gasto det'!J323</f>
        <v>0</v>
      </c>
      <c r="L57" s="15">
        <v>0</v>
      </c>
      <c r="M57" s="15">
        <f>+'[2]ANTEPROYECTO 2025'!K313</f>
        <v>0</v>
      </c>
      <c r="N57" s="15">
        <f>+'[2]ANTEPROYECTO 2025'!L313</f>
        <v>0</v>
      </c>
      <c r="O57" s="15">
        <f>+'[2]ANTEPROYECTO 2025'!M313</f>
        <v>0</v>
      </c>
      <c r="P57" s="15">
        <f>+'[2]ANTEPROYECTO 2025'!N313</f>
        <v>0</v>
      </c>
      <c r="Q57" s="15">
        <f>+'[2]ANTEPROYECTO 2025'!O313</f>
        <v>0</v>
      </c>
    </row>
    <row r="58" spans="1:17" ht="15" x14ac:dyDescent="0.3">
      <c r="A58" s="2" t="s">
        <v>60</v>
      </c>
      <c r="B58" s="2"/>
      <c r="C58" s="5"/>
      <c r="D58" s="5">
        <f>+D55+D45+D43+D40+D31+D21+D15</f>
        <v>2213000000</v>
      </c>
      <c r="E58" s="5">
        <f>+E55+E45+E43+E40+E31+E21+E15</f>
        <v>1096525599.6599998</v>
      </c>
      <c r="F58" s="5">
        <f>+F15+F21+F31+F40+F43+F45+F55</f>
        <v>102654757.80000001</v>
      </c>
      <c r="G58" s="5">
        <f t="shared" ref="G58:Q58" si="14">+G15+G21+G31+G40+G43+G45+G55</f>
        <v>232370900.37</v>
      </c>
      <c r="H58" s="5">
        <f t="shared" si="14"/>
        <v>93569454.940000013</v>
      </c>
      <c r="I58" s="5">
        <f t="shared" si="14"/>
        <v>73632709.400000006</v>
      </c>
      <c r="J58" s="5">
        <f t="shared" si="14"/>
        <v>140394822.68000001</v>
      </c>
      <c r="K58" s="5">
        <f t="shared" si="14"/>
        <v>93214071.389999986</v>
      </c>
      <c r="L58" s="5">
        <f>+L43+L40+L31+L21+L15</f>
        <v>79756953.329999998</v>
      </c>
      <c r="M58" s="5">
        <f t="shared" si="14"/>
        <v>120402610.13000001</v>
      </c>
      <c r="N58" s="5">
        <f t="shared" si="14"/>
        <v>78822088.689999998</v>
      </c>
      <c r="O58" s="5">
        <f t="shared" si="14"/>
        <v>81707230.929999992</v>
      </c>
      <c r="P58" s="5">
        <f t="shared" si="14"/>
        <v>0</v>
      </c>
      <c r="Q58" s="5">
        <f t="shared" si="14"/>
        <v>0</v>
      </c>
    </row>
    <row r="59" spans="1:17" ht="15.5" x14ac:dyDescent="0.35">
      <c r="A59" s="14"/>
      <c r="B59" s="14"/>
      <c r="C59" s="14"/>
      <c r="D59" s="15"/>
      <c r="E59" s="11"/>
      <c r="F59" s="1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15" hidden="1" x14ac:dyDescent="0.35">
      <c r="A60" s="10" t="s">
        <v>61</v>
      </c>
      <c r="B60" s="10"/>
      <c r="C60" s="1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17" s="6" customFormat="1" ht="30" hidden="1" x14ac:dyDescent="0.35">
      <c r="A61" s="12" t="s">
        <v>62</v>
      </c>
      <c r="B61" s="12"/>
      <c r="C61" s="12"/>
      <c r="D61" s="18">
        <v>0</v>
      </c>
      <c r="E61" s="21">
        <f t="shared" ref="E61:E68" si="15">SUM(F61:Q61)</f>
        <v>0</v>
      </c>
      <c r="F61" s="21">
        <f t="shared" ref="F61:Q61" si="16">SUM(F62:F63)</f>
        <v>0</v>
      </c>
      <c r="G61" s="21">
        <f t="shared" si="16"/>
        <v>0</v>
      </c>
      <c r="H61" s="21">
        <f t="shared" si="16"/>
        <v>0</v>
      </c>
      <c r="I61" s="21">
        <f t="shared" si="16"/>
        <v>0</v>
      </c>
      <c r="J61" s="21">
        <f t="shared" si="16"/>
        <v>0</v>
      </c>
      <c r="K61" s="21">
        <f t="shared" si="16"/>
        <v>0</v>
      </c>
      <c r="L61" s="21"/>
      <c r="M61" s="21">
        <f t="shared" si="16"/>
        <v>0</v>
      </c>
      <c r="N61" s="21">
        <f t="shared" si="16"/>
        <v>0</v>
      </c>
      <c r="O61" s="21">
        <f t="shared" si="16"/>
        <v>0</v>
      </c>
      <c r="P61" s="21">
        <f t="shared" si="16"/>
        <v>0</v>
      </c>
      <c r="Q61" s="21">
        <f t="shared" si="16"/>
        <v>0</v>
      </c>
    </row>
    <row r="62" spans="1:17" ht="31" hidden="1" x14ac:dyDescent="0.35">
      <c r="A62" s="14" t="s">
        <v>63</v>
      </c>
      <c r="B62" s="14"/>
      <c r="C62" s="14"/>
      <c r="D62" s="15">
        <v>0</v>
      </c>
      <c r="E62" s="11">
        <f t="shared" si="15"/>
        <v>0</v>
      </c>
      <c r="F62" s="1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ht="31" hidden="1" x14ac:dyDescent="0.35">
      <c r="A63" s="14" t="s">
        <v>64</v>
      </c>
      <c r="B63" s="14"/>
      <c r="C63" s="14"/>
      <c r="D63" s="15">
        <v>0</v>
      </c>
      <c r="E63" s="11">
        <f t="shared" si="15"/>
        <v>0</v>
      </c>
      <c r="F63" s="15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/>
      <c r="M63" s="11">
        <v>0</v>
      </c>
      <c r="N63" s="11"/>
      <c r="O63" s="11"/>
      <c r="P63" s="11"/>
      <c r="Q63" s="11"/>
    </row>
    <row r="64" spans="1:17" s="6" customFormat="1" ht="15" hidden="1" x14ac:dyDescent="0.35">
      <c r="A64" s="12" t="s">
        <v>65</v>
      </c>
      <c r="B64" s="12"/>
      <c r="C64" s="12"/>
      <c r="D64" s="18">
        <v>0</v>
      </c>
      <c r="E64" s="21">
        <f t="shared" si="15"/>
        <v>0</v>
      </c>
      <c r="F64" s="21">
        <f t="shared" ref="F64:Q64" si="17">SUM(F65:F66)</f>
        <v>0</v>
      </c>
      <c r="G64" s="21">
        <v>0</v>
      </c>
      <c r="H64" s="21">
        <v>0</v>
      </c>
      <c r="I64" s="21">
        <f t="shared" si="17"/>
        <v>0</v>
      </c>
      <c r="J64" s="21">
        <f t="shared" si="17"/>
        <v>0</v>
      </c>
      <c r="K64" s="21">
        <f t="shared" si="17"/>
        <v>0</v>
      </c>
      <c r="L64" s="21"/>
      <c r="M64" s="21">
        <f t="shared" si="17"/>
        <v>0</v>
      </c>
      <c r="N64" s="21">
        <f t="shared" si="17"/>
        <v>0</v>
      </c>
      <c r="O64" s="21">
        <f t="shared" si="17"/>
        <v>0</v>
      </c>
      <c r="P64" s="21">
        <f t="shared" si="17"/>
        <v>0</v>
      </c>
      <c r="Q64" s="21">
        <f t="shared" si="17"/>
        <v>0</v>
      </c>
    </row>
    <row r="65" spans="1:17" ht="15.5" hidden="1" x14ac:dyDescent="0.35">
      <c r="A65" s="14" t="s">
        <v>66</v>
      </c>
      <c r="B65" s="14"/>
      <c r="C65" s="14"/>
      <c r="D65" s="15">
        <v>0</v>
      </c>
      <c r="E65" s="11">
        <f t="shared" si="15"/>
        <v>0</v>
      </c>
      <c r="F65" s="15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>
        <v>0</v>
      </c>
      <c r="N65" s="11"/>
      <c r="O65" s="11"/>
      <c r="P65" s="11"/>
      <c r="Q65" s="11"/>
    </row>
    <row r="66" spans="1:17" ht="31" hidden="1" x14ac:dyDescent="0.35">
      <c r="A66" s="14" t="s">
        <v>67</v>
      </c>
      <c r="B66" s="14"/>
      <c r="C66" s="14"/>
      <c r="D66" s="15"/>
      <c r="E66" s="11">
        <f t="shared" si="15"/>
        <v>0</v>
      </c>
      <c r="F66" s="15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>
        <v>0</v>
      </c>
      <c r="N66" s="11"/>
      <c r="O66" s="11"/>
      <c r="P66" s="11"/>
      <c r="Q66" s="11"/>
    </row>
    <row r="67" spans="1:17" s="6" customFormat="1" ht="30" hidden="1" x14ac:dyDescent="0.35">
      <c r="A67" s="12" t="s">
        <v>68</v>
      </c>
      <c r="B67" s="12"/>
      <c r="C67" s="12"/>
      <c r="D67" s="18">
        <v>0</v>
      </c>
      <c r="E67" s="21">
        <f t="shared" si="15"/>
        <v>0</v>
      </c>
      <c r="F67" s="21">
        <f t="shared" ref="F67:Q67" si="18">SUM(F68)</f>
        <v>0</v>
      </c>
      <c r="G67" s="21">
        <v>0</v>
      </c>
      <c r="H67" s="21">
        <v>0</v>
      </c>
      <c r="I67" s="21">
        <f t="shared" si="18"/>
        <v>0</v>
      </c>
      <c r="J67" s="21">
        <f t="shared" si="18"/>
        <v>0</v>
      </c>
      <c r="K67" s="21">
        <f t="shared" si="18"/>
        <v>0</v>
      </c>
      <c r="L67" s="21"/>
      <c r="M67" s="21">
        <f t="shared" si="18"/>
        <v>0</v>
      </c>
      <c r="N67" s="21">
        <f t="shared" si="18"/>
        <v>0</v>
      </c>
      <c r="O67" s="21">
        <f t="shared" si="18"/>
        <v>0</v>
      </c>
      <c r="P67" s="21">
        <f t="shared" si="18"/>
        <v>0</v>
      </c>
      <c r="Q67" s="21">
        <f t="shared" si="18"/>
        <v>0</v>
      </c>
    </row>
    <row r="68" spans="1:17" ht="31" hidden="1" x14ac:dyDescent="0.35">
      <c r="A68" s="14" t="s">
        <v>69</v>
      </c>
      <c r="B68" s="14"/>
      <c r="C68" s="14"/>
      <c r="D68" s="15">
        <v>0</v>
      </c>
      <c r="E68" s="11">
        <f t="shared" si="15"/>
        <v>0</v>
      </c>
      <c r="F68" s="15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/>
      <c r="M68" s="11">
        <v>0</v>
      </c>
      <c r="N68" s="11"/>
      <c r="O68" s="11"/>
      <c r="P68" s="11"/>
      <c r="Q68" s="11"/>
    </row>
    <row r="69" spans="1:17" ht="15" x14ac:dyDescent="0.3">
      <c r="A69" s="7" t="s">
        <v>70</v>
      </c>
      <c r="B69" s="7"/>
      <c r="C69" s="7"/>
      <c r="D69" s="8">
        <v>0</v>
      </c>
      <c r="E69" s="8">
        <v>0</v>
      </c>
      <c r="F69" s="22">
        <f t="shared" ref="F69:Q69" si="19">F61+F64+F67</f>
        <v>0</v>
      </c>
      <c r="G69" s="22">
        <f t="shared" si="19"/>
        <v>0</v>
      </c>
      <c r="H69" s="22">
        <f t="shared" si="19"/>
        <v>0</v>
      </c>
      <c r="I69" s="22">
        <f t="shared" si="19"/>
        <v>0</v>
      </c>
      <c r="J69" s="22">
        <f t="shared" si="19"/>
        <v>0</v>
      </c>
      <c r="K69" s="22">
        <f t="shared" si="19"/>
        <v>0</v>
      </c>
      <c r="L69" s="22"/>
      <c r="M69" s="22">
        <f t="shared" si="19"/>
        <v>0</v>
      </c>
      <c r="N69" s="22">
        <f>N61+N64+N67</f>
        <v>0</v>
      </c>
      <c r="O69" s="22">
        <f t="shared" si="19"/>
        <v>0</v>
      </c>
      <c r="P69" s="22">
        <f t="shared" si="19"/>
        <v>0</v>
      </c>
      <c r="Q69" s="22">
        <f t="shared" si="19"/>
        <v>0</v>
      </c>
    </row>
    <row r="70" spans="1:17" ht="15.5" x14ac:dyDescent="0.3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ht="15" x14ac:dyDescent="0.3">
      <c r="A71" s="2" t="s">
        <v>71</v>
      </c>
      <c r="B71" s="2"/>
      <c r="C71" s="2"/>
      <c r="D71" s="5">
        <f>+D69+D58</f>
        <v>2213000000</v>
      </c>
      <c r="E71" s="5">
        <f>+E69+E58</f>
        <v>1096525599.6599998</v>
      </c>
      <c r="F71" s="32">
        <f>+F69+F58</f>
        <v>102654757.80000001</v>
      </c>
      <c r="G71" s="32">
        <f t="shared" ref="G71:Q71" si="20">+G69+G58</f>
        <v>232370900.37</v>
      </c>
      <c r="H71" s="32">
        <f>+H69+H58</f>
        <v>93569454.940000013</v>
      </c>
      <c r="I71" s="32">
        <f t="shared" si="20"/>
        <v>73632709.400000006</v>
      </c>
      <c r="J71" s="32">
        <f t="shared" si="20"/>
        <v>140394822.68000001</v>
      </c>
      <c r="K71" s="32">
        <f t="shared" si="20"/>
        <v>93214071.389999986</v>
      </c>
      <c r="L71" s="32">
        <f>+L58</f>
        <v>79756953.329999998</v>
      </c>
      <c r="M71" s="32">
        <f t="shared" si="20"/>
        <v>120402610.13000001</v>
      </c>
      <c r="N71" s="32">
        <f t="shared" si="20"/>
        <v>78822088.689999998</v>
      </c>
      <c r="O71" s="32">
        <f t="shared" si="20"/>
        <v>81707230.929999992</v>
      </c>
      <c r="P71" s="32">
        <f t="shared" si="20"/>
        <v>0</v>
      </c>
      <c r="Q71" s="32">
        <f t="shared" si="20"/>
        <v>0</v>
      </c>
    </row>
    <row r="72" spans="1:17" s="9" customFormat="1" ht="15" x14ac:dyDescent="0.35">
      <c r="A72" s="23"/>
      <c r="B72" s="23"/>
      <c r="C72" s="23"/>
      <c r="D72" s="24">
        <v>10</v>
      </c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s="9" customFormat="1" ht="15" x14ac:dyDescent="0.35">
      <c r="A73" s="23"/>
      <c r="B73" s="23"/>
      <c r="C73" s="23"/>
      <c r="D73" s="24"/>
      <c r="E73"/>
      <c r="F73"/>
      <c r="G73" s="24"/>
      <c r="H73" s="26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5.5" x14ac:dyDescent="0.3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ht="15.5" x14ac:dyDescent="0.35">
      <c r="A75" s="11" t="s">
        <v>84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15.5" x14ac:dyDescent="0.35">
      <c r="A76" s="11" t="s">
        <v>85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ht="15.5" x14ac:dyDescent="0.3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ht="15.5" x14ac:dyDescent="0.35">
      <c r="A78" s="21" t="s">
        <v>72</v>
      </c>
      <c r="B78" s="21"/>
      <c r="C78" s="2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ht="15.5" x14ac:dyDescent="0.35">
      <c r="A79" s="27" t="s">
        <v>73</v>
      </c>
      <c r="B79" s="28"/>
      <c r="C79" s="28"/>
      <c r="D79" s="27"/>
      <c r="E79" s="27"/>
      <c r="F79" s="27"/>
      <c r="G79" s="29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ht="15.5" x14ac:dyDescent="0.35">
      <c r="A80" s="27" t="s">
        <v>74</v>
      </c>
      <c r="B80" s="28"/>
      <c r="C80" s="28"/>
      <c r="D80" s="27"/>
      <c r="E80" s="27"/>
      <c r="F80" s="27"/>
      <c r="G80" s="29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ht="15" customHeight="1" x14ac:dyDescent="0.35">
      <c r="A81" s="34" t="s">
        <v>75</v>
      </c>
      <c r="B81" s="34"/>
      <c r="C81" s="34"/>
      <c r="D81" s="34"/>
      <c r="E81" s="34"/>
      <c r="F81" s="34"/>
      <c r="G81" s="29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ht="29.25" customHeight="1" x14ac:dyDescent="0.35">
      <c r="A82" s="34"/>
      <c r="B82" s="34"/>
      <c r="C82" s="34"/>
      <c r="D82" s="34"/>
      <c r="E82" s="34"/>
      <c r="F82" s="34"/>
      <c r="G82" s="29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ht="15.5" x14ac:dyDescent="0.35">
      <c r="A83" s="27" t="s">
        <v>76</v>
      </c>
      <c r="B83" s="27"/>
      <c r="C83" s="27"/>
      <c r="D83" s="27"/>
      <c r="E83" s="27"/>
      <c r="F83" s="27"/>
      <c r="G83" s="29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5.5" x14ac:dyDescent="0.35">
      <c r="A84" s="27" t="s">
        <v>77</v>
      </c>
      <c r="B84" s="27"/>
      <c r="C84" s="27"/>
      <c r="D84" s="27"/>
      <c r="E84" s="27"/>
      <c r="F84" s="27"/>
      <c r="G84" s="29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ht="15.5" x14ac:dyDescent="0.35">
      <c r="A85" s="27" t="s">
        <v>78</v>
      </c>
      <c r="B85" s="27"/>
      <c r="C85" s="27"/>
      <c r="D85" s="30"/>
      <c r="E85" s="27"/>
      <c r="F85" s="27"/>
      <c r="G85" s="29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ht="15.5" x14ac:dyDescent="0.35">
      <c r="A86" s="27" t="s">
        <v>79</v>
      </c>
      <c r="B86" s="27"/>
      <c r="C86" s="27"/>
      <c r="D86" s="30"/>
      <c r="E86" s="27"/>
      <c r="F86" s="27"/>
      <c r="G86" s="29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ht="15.5" x14ac:dyDescent="0.35">
      <c r="A87" s="27"/>
      <c r="B87" s="27"/>
      <c r="C87" s="27"/>
      <c r="D87" s="30"/>
      <c r="E87" s="27"/>
      <c r="F87" s="27"/>
      <c r="G87" s="29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ht="15.5" x14ac:dyDescent="0.35">
      <c r="A88" s="27"/>
      <c r="B88" s="27"/>
      <c r="C88" s="27"/>
      <c r="D88" s="30"/>
      <c r="E88" s="27"/>
      <c r="F88" s="27"/>
      <c r="G88" s="29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ht="15.5" x14ac:dyDescent="0.35">
      <c r="A89" s="27"/>
      <c r="B89" s="27"/>
      <c r="C89" s="27"/>
      <c r="D89" s="30"/>
      <c r="E89" s="27"/>
      <c r="F89" s="27"/>
      <c r="G89" s="29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ht="15.5" x14ac:dyDescent="0.35">
      <c r="A90" s="21" t="s">
        <v>87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ht="17.5" x14ac:dyDescent="0.35">
      <c r="A91" s="36" t="s">
        <v>82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ht="17.5" x14ac:dyDescent="0.35">
      <c r="A92" s="36" t="s">
        <v>83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5" spans="1:17" ht="14.5" x14ac:dyDescent="0.35">
      <c r="A95"/>
      <c r="B95"/>
      <c r="C95"/>
      <c r="D95"/>
      <c r="E95"/>
    </row>
    <row r="96" spans="1:17" ht="1" customHeight="1" x14ac:dyDescent="0.35">
      <c r="A96"/>
      <c r="B96"/>
      <c r="C96"/>
      <c r="D96"/>
      <c r="E96"/>
    </row>
    <row r="97" spans="1:5" ht="14.5" hidden="1" x14ac:dyDescent="0.35">
      <c r="A97"/>
      <c r="B97"/>
      <c r="C97"/>
      <c r="D97"/>
      <c r="E97"/>
    </row>
    <row r="98" spans="1:5" ht="14.5" hidden="1" x14ac:dyDescent="0.35">
      <c r="A98"/>
      <c r="B98"/>
      <c r="C98"/>
      <c r="D98"/>
      <c r="E98"/>
    </row>
    <row r="99" spans="1:5" ht="14.5" hidden="1" x14ac:dyDescent="0.35">
      <c r="A99"/>
      <c r="B99"/>
      <c r="C99"/>
      <c r="D99"/>
      <c r="E99"/>
    </row>
    <row r="100" spans="1:5" ht="14.5" hidden="1" x14ac:dyDescent="0.35">
      <c r="A100"/>
      <c r="B100"/>
      <c r="C100"/>
      <c r="D100"/>
      <c r="E100"/>
    </row>
    <row r="101" spans="1:5" ht="14.5" hidden="1" x14ac:dyDescent="0.35">
      <c r="A101"/>
      <c r="B101"/>
      <c r="C101"/>
      <c r="D101"/>
      <c r="E101"/>
    </row>
    <row r="102" spans="1:5" ht="14.5" hidden="1" x14ac:dyDescent="0.35">
      <c r="A102"/>
      <c r="B102"/>
      <c r="C102"/>
      <c r="D102"/>
      <c r="E102"/>
    </row>
    <row r="103" spans="1:5" ht="15.5" hidden="1" x14ac:dyDescent="0.35">
      <c r="A103" s="11"/>
    </row>
    <row r="104" spans="1:5" ht="45" hidden="1" x14ac:dyDescent="0.35">
      <c r="A104" s="11"/>
    </row>
    <row r="105" spans="1:5" ht="15" x14ac:dyDescent="0.35">
      <c r="A105" s="21" t="s">
        <v>86</v>
      </c>
    </row>
    <row r="106" spans="1:5" ht="17.5" x14ac:dyDescent="0.35">
      <c r="A106" s="36" t="s">
        <v>80</v>
      </c>
    </row>
    <row r="107" spans="1:5" ht="16.5" customHeight="1" x14ac:dyDescent="0.35">
      <c r="A107" s="36" t="s">
        <v>81</v>
      </c>
    </row>
  </sheetData>
  <mergeCells count="1">
    <mergeCell ref="A81:F82"/>
  </mergeCells>
  <pageMargins left="0.23622047244094499" right="0.15748031496063" top="0.82677165354330695" bottom="0.59055118110236204" header="0.23622047244094499" footer="0.47244094488188998"/>
  <pageSetup scale="47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Lucianny Lugo</cp:lastModifiedBy>
  <cp:lastPrinted>2025-11-19T00:20:35Z</cp:lastPrinted>
  <dcterms:created xsi:type="dcterms:W3CDTF">2025-07-14T15:51:21Z</dcterms:created>
  <dcterms:modified xsi:type="dcterms:W3CDTF">2025-11-19T00:20:37Z</dcterms:modified>
</cp:coreProperties>
</file>