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msantos\Desktop\DA 2026 PRESUPUESTO\REPORTES CORRESP. FEBRERO 2026\"/>
    </mc:Choice>
  </mc:AlternateContent>
  <xr:revisionPtr revIDLastSave="0" documentId="13_ncr:1_{68CB359B-30D2-4AF3-9A24-5B17D567D74B}" xr6:coauthVersionLast="47" xr6:coauthVersionMax="47" xr10:uidLastSave="{00000000-0000-0000-0000-000000000000}"/>
  <bookViews>
    <workbookView xWindow="-110" yWindow="-110" windowWidth="19420" windowHeight="11500" xr2:uid="{EF0EAA3F-3FD3-4C0F-9FAB-ABEBD5AD8675}"/>
  </bookViews>
  <sheets>
    <sheet name="EJECUCION PRESUPUESTARIA 2025" sheetId="1" r:id="rId1"/>
  </sheets>
  <definedNames>
    <definedName name="_xlnm.Print_Titles" localSheetId="0">'EJECUCION PRESUPUESTARIA 2025'!$12:$12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5" i="1" l="1"/>
  <c r="B16" i="1"/>
  <c r="B17" i="1"/>
  <c r="B18" i="1"/>
  <c r="B19" i="1"/>
  <c r="B21" i="1"/>
  <c r="B22" i="1"/>
  <c r="B23" i="1"/>
  <c r="B24" i="1"/>
  <c r="B25" i="1"/>
  <c r="B26" i="1"/>
  <c r="B27" i="1"/>
  <c r="B28" i="1"/>
  <c r="B29" i="1"/>
  <c r="B31" i="1"/>
  <c r="B32" i="1"/>
  <c r="B33" i="1"/>
  <c r="B34" i="1"/>
  <c r="B35" i="1"/>
  <c r="B36" i="1"/>
  <c r="B37" i="1"/>
  <c r="B38" i="1"/>
  <c r="B40" i="1"/>
  <c r="B41" i="1"/>
  <c r="B43" i="1"/>
  <c r="B45" i="1"/>
  <c r="B46" i="1"/>
  <c r="B47" i="1"/>
  <c r="B48" i="1"/>
  <c r="B49" i="1"/>
  <c r="B50" i="1"/>
  <c r="B51" i="1"/>
  <c r="B52" i="1"/>
  <c r="B53" i="1"/>
  <c r="B55" i="1"/>
  <c r="B56" i="1"/>
  <c r="M14" i="1"/>
  <c r="K42" i="1"/>
  <c r="K39" i="1"/>
  <c r="K30" i="1"/>
  <c r="J20" i="1" l="1"/>
  <c r="J42" i="1"/>
  <c r="I39" i="1"/>
  <c r="I30" i="1"/>
  <c r="I20" i="1"/>
  <c r="K20" i="1"/>
  <c r="I14" i="1"/>
  <c r="K14" i="1"/>
  <c r="I42" i="1"/>
  <c r="I13" i="1" l="1"/>
  <c r="I57" i="1" l="1"/>
  <c r="I69" i="1" s="1"/>
  <c r="B66" i="1" l="1"/>
  <c r="N65" i="1"/>
  <c r="M65" i="1"/>
  <c r="L65" i="1"/>
  <c r="K65" i="1"/>
  <c r="J65" i="1"/>
  <c r="H65" i="1"/>
  <c r="G65" i="1"/>
  <c r="F65" i="1"/>
  <c r="C65" i="1"/>
  <c r="B64" i="1"/>
  <c r="B63" i="1"/>
  <c r="N62" i="1"/>
  <c r="M62" i="1"/>
  <c r="L62" i="1"/>
  <c r="K62" i="1"/>
  <c r="J62" i="1"/>
  <c r="H62" i="1"/>
  <c r="G62" i="1"/>
  <c r="F62" i="1"/>
  <c r="C62" i="1"/>
  <c r="B61" i="1"/>
  <c r="B60" i="1"/>
  <c r="N59" i="1"/>
  <c r="M59" i="1"/>
  <c r="L59" i="1"/>
  <c r="K59" i="1"/>
  <c r="J59" i="1"/>
  <c r="H59" i="1"/>
  <c r="G59" i="1"/>
  <c r="F59" i="1"/>
  <c r="E59" i="1"/>
  <c r="D59" i="1"/>
  <c r="D67" i="1" s="1"/>
  <c r="C59" i="1"/>
  <c r="M54" i="1"/>
  <c r="N42" i="1"/>
  <c r="M42" i="1"/>
  <c r="L42" i="1"/>
  <c r="H42" i="1"/>
  <c r="G42" i="1"/>
  <c r="F42" i="1"/>
  <c r="E42" i="1"/>
  <c r="D42" i="1"/>
  <c r="J39" i="1"/>
  <c r="J14" i="1"/>
  <c r="H39" i="1" l="1"/>
  <c r="G39" i="1"/>
  <c r="F39" i="1"/>
  <c r="H14" i="1"/>
  <c r="N39" i="1"/>
  <c r="F20" i="1"/>
  <c r="D30" i="1"/>
  <c r="D39" i="1"/>
  <c r="E20" i="1"/>
  <c r="N30" i="1"/>
  <c r="J30" i="1"/>
  <c r="E39" i="1"/>
  <c r="L14" i="1"/>
  <c r="E30" i="1"/>
  <c r="F30" i="1"/>
  <c r="G30" i="1"/>
  <c r="E14" i="1"/>
  <c r="M20" i="1"/>
  <c r="H30" i="1"/>
  <c r="F14" i="1"/>
  <c r="N20" i="1"/>
  <c r="L30" i="1"/>
  <c r="G20" i="1"/>
  <c r="N14" i="1"/>
  <c r="H20" i="1"/>
  <c r="D14" i="1"/>
  <c r="L20" i="1"/>
  <c r="G14" i="1"/>
  <c r="D20" i="1"/>
  <c r="M30" i="1"/>
  <c r="K67" i="1"/>
  <c r="L54" i="1"/>
  <c r="C42" i="1"/>
  <c r="B42" i="1" s="1"/>
  <c r="M44" i="1"/>
  <c r="L44" i="1"/>
  <c r="F67" i="1"/>
  <c r="H54" i="1"/>
  <c r="L67" i="1"/>
  <c r="J54" i="1"/>
  <c r="C67" i="1"/>
  <c r="B62" i="1"/>
  <c r="J67" i="1"/>
  <c r="N67" i="1"/>
  <c r="G67" i="1"/>
  <c r="N44" i="1"/>
  <c r="E54" i="1"/>
  <c r="N54" i="1"/>
  <c r="B59" i="1"/>
  <c r="M67" i="1"/>
  <c r="H67" i="1"/>
  <c r="J44" i="1"/>
  <c r="K44" i="1"/>
  <c r="L39" i="1"/>
  <c r="K54" i="1"/>
  <c r="M39" i="1"/>
  <c r="E44" i="1"/>
  <c r="H44" i="1"/>
  <c r="C20" i="1"/>
  <c r="G54" i="1"/>
  <c r="C30" i="1"/>
  <c r="C14" i="1"/>
  <c r="C54" i="1"/>
  <c r="D54" i="1"/>
  <c r="C39" i="1"/>
  <c r="F54" i="1"/>
  <c r="F44" i="1"/>
  <c r="C44" i="1"/>
  <c r="G44" i="1"/>
  <c r="E67" i="1"/>
  <c r="B65" i="1"/>
  <c r="B44" i="1" l="1"/>
  <c r="B20" i="1"/>
  <c r="B39" i="1"/>
  <c r="B54" i="1"/>
  <c r="B14" i="1"/>
  <c r="B30" i="1"/>
  <c r="C13" i="1"/>
  <c r="L13" i="1"/>
  <c r="J13" i="1"/>
  <c r="N13" i="1"/>
  <c r="M13" i="1"/>
  <c r="K13" i="1"/>
  <c r="H57" i="1"/>
  <c r="H69" i="1" s="1"/>
  <c r="E13" i="1"/>
  <c r="N57" i="1"/>
  <c r="N69" i="1" s="1"/>
  <c r="J57" i="1"/>
  <c r="J69" i="1" s="1"/>
  <c r="C57" i="1"/>
  <c r="C69" i="1" s="1"/>
  <c r="L57" i="1"/>
  <c r="L69" i="1" s="1"/>
  <c r="M57" i="1"/>
  <c r="M69" i="1" s="1"/>
  <c r="K57" i="1"/>
  <c r="K69" i="1" s="1"/>
  <c r="G57" i="1"/>
  <c r="G69" i="1" s="1"/>
  <c r="H13" i="1"/>
  <c r="E57" i="1"/>
  <c r="E69" i="1" s="1"/>
  <c r="F13" i="1"/>
  <c r="G13" i="1"/>
  <c r="F57" i="1"/>
  <c r="F69" i="1" s="1"/>
  <c r="D57" i="1"/>
  <c r="D69" i="1" s="1"/>
  <c r="D13" i="1"/>
  <c r="B13" i="1" l="1"/>
  <c r="B57" i="1"/>
  <c r="B69" i="1" s="1"/>
</calcChain>
</file>

<file path=xl/sharedStrings.xml><?xml version="1.0" encoding="utf-8"?>
<sst xmlns="http://schemas.openxmlformats.org/spreadsheetml/2006/main" count="88" uniqueCount="87">
  <si>
    <t>Detalle</t>
  </si>
  <si>
    <t>Total  Devengado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</si>
  <si>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</si>
  <si>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</si>
  <si>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</si>
  <si>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</si>
  <si>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</si>
  <si>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</si>
  <si>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</si>
  <si>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</si>
  <si>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</si>
  <si>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</si>
  <si>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</si>
  <si>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</si>
  <si>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</si>
  <si>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</si>
  <si>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</si>
  <si>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</si>
  <si>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</si>
  <si>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</si>
  <si>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</si>
  <si>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</si>
  <si>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</si>
  <si>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</si>
  <si>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</si>
  <si>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</si>
  <si>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</si>
  <si>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</si>
  <si>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</si>
  <si>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</si>
  <si>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</si>
  <si>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</si>
  <si>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</si>
  <si>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</si>
  <si>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</si>
  <si>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</si>
  <si>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</si>
  <si>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</si>
  <si>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</si>
  <si>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</si>
  <si>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</si>
  <si>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</si>
  <si>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</si>
  <si>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2.5 - TRANSFERENCIAS DE CAPITAL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</si>
  <si>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</si>
  <si>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</si>
  <si>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</si>
  <si>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</si>
  <si>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</si>
  <si>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</si>
  <si>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</si>
  <si>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</si>
  <si>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</si>
  <si>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</si>
  <si>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</si>
  <si>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</si>
  <si>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</si>
  <si>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</si>
  <si>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</si>
  <si>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</si>
  <si>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</si>
  <si>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</si>
  <si>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</si>
  <si>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</si>
  <si>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</si>
  <si>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</si>
  <si>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</si>
  <si>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</si>
  <si>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</si>
  <si>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Notas:</t>
  </si>
  <si>
    <t>1. Presupuesto Aprobado: Se refiere al presupuesto aprobado en la Ley de Presupuesto General del Estado</t>
  </si>
  <si>
    <t xml:space="preserve">2. Presupuesto Modificado: Se refiere al presupuesto aprobado en caso de que el Congreso Nacional apruebe un presupuesto complementario. </t>
  </si>
  <si>
    <t>3. Total devengado: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</si>
  <si>
    <t xml:space="preserve">4. Se presenta el gasto por mes; cada mes se debe actualizar el gasto devengado de los meses anteriores. </t>
  </si>
  <si>
    <t xml:space="preserve">5. Se presenta la clasificación objetal del gasto al nivel de cuenta. </t>
  </si>
  <si>
    <t>6. Fecha de imputación: último día del mes analizado</t>
  </si>
  <si>
    <t>7. Fecha de registro: el día 10 del mes siguiente al mes analizado</t>
  </si>
  <si>
    <t>Lic. Baudy Antigua</t>
  </si>
  <si>
    <t>Encargado Financiero</t>
  </si>
  <si>
    <t>Lic. Joel Martinez</t>
  </si>
  <si>
    <t>Encargado Presupuesto</t>
  </si>
  <si>
    <t>Autorizado: _________________________________</t>
  </si>
  <si>
    <t>Elaborado : _________________________________</t>
  </si>
  <si>
    <r>
      <rPr>
        <b/>
        <sz val="12"/>
        <color theme="1"/>
        <rFont val="Times New Roman"/>
        <family val="1"/>
      </rPr>
      <t xml:space="preserve">Fecha de registro: </t>
    </r>
    <r>
      <rPr>
        <sz val="12"/>
        <color theme="1"/>
        <rFont val="Times New Roman"/>
        <family val="1"/>
      </rPr>
      <t>16 DE MARZO 2026</t>
    </r>
  </si>
  <si>
    <r>
      <rPr>
        <b/>
        <sz val="12"/>
        <color theme="1"/>
        <rFont val="Times New Roman"/>
        <family val="1"/>
      </rPr>
      <t>Fecha de imputación</t>
    </r>
    <r>
      <rPr>
        <sz val="12"/>
        <color theme="1"/>
        <rFont val="Times New Roman"/>
        <family val="1"/>
      </rPr>
      <t>: 28 DE FEBRERO 2026</t>
    </r>
  </si>
  <si>
    <t>DIVISION DE PRESUPUESTO</t>
  </si>
  <si>
    <t>EJECUCION PRESUPUESTARIA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</si>
</sst>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b/>
      <sz val="12"/>
      <color theme="0"/>
      <name val="Times New Roman"/>
      <family val="1"/>
    </font>
    <font>
      <b/>
      <sz val="11"/>
      <color theme="1"/>
      <name val="Arial"/>
      <family val="2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0"/>
      <name val="Arial"/>
      <family val="2"/>
    </font>
    <font>
      <b/>
      <sz val="14"/>
      <color theme="1"/>
      <name val="Times New Roman"/>
      <family val="1"/>
    </font>
    <font>
      <b/>
      <sz val="14"/>
      <color theme="3" tint="9.9978637043366805E-2"/>
      <name val="Times New Roman"/>
      <family val="1"/>
    </font>
    <font>
      <sz val="14"/>
      <color theme="3" tint="9.9978637043366805E-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3" tint="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C00000"/>
        <bgColor theme="4" tint="0.79998168889431442"/>
      </patternFill>
    </fill>
    <fill>
      <patternFill patternType="solid">
        <fgColor theme="3" tint="0.249977111117893"/>
        <bgColor theme="4" tint="0.79998168889431442"/>
      </patternFill>
    </fill>
    <fill>
      <patternFill patternType="solid">
        <fgColor theme="3" tint="0.49998474074526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</cellStyleXfs>
  <cellXfs count="31">
    <xf numFmtId="0" fontId="0" fillId="0" borderId="0" xfId="0"/>
    <xf numFmtId="164" fontId="2" fillId="0" borderId="0" xfId="1" applyFont="1" applyAlignment="1">
      <alignment vertical="center"/>
    </xf>
    <xf numFmtId="0" fontId="3" fillId="2" borderId="0" xfId="0" applyFont="1" applyFill="1" applyAlignment="1">
      <alignment horizontal="center"/>
    </xf>
    <xf numFmtId="164" fontId="2" fillId="0" borderId="0" xfId="1" applyFont="1" applyAlignment="1">
      <alignment horizontal="center" vertical="center"/>
    </xf>
    <xf numFmtId="164" fontId="4" fillId="0" borderId="0" xfId="1" applyFont="1" applyAlignment="1">
      <alignment vertical="center" wrapText="1"/>
    </xf>
    <xf numFmtId="164" fontId="3" fillId="2" borderId="0" xfId="1" applyFont="1" applyFill="1" applyAlignment="1">
      <alignment horizontal="center"/>
    </xf>
    <xf numFmtId="164" fontId="4" fillId="0" borderId="0" xfId="1" applyFont="1" applyAlignment="1">
      <alignment vertical="center"/>
    </xf>
    <xf numFmtId="0" fontId="3" fillId="4" borderId="0" xfId="0" applyFont="1" applyFill="1" applyAlignment="1">
      <alignment horizontal="center"/>
    </xf>
    <xf numFmtId="164" fontId="3" fillId="4" borderId="0" xfId="1" applyFont="1" applyFill="1" applyAlignment="1">
      <alignment horizontal="center"/>
    </xf>
    <xf numFmtId="164" fontId="6" fillId="0" borderId="1" xfId="1" applyFont="1" applyBorder="1" applyAlignment="1">
      <alignment horizontal="left" vertical="center" wrapText="1"/>
    </xf>
    <xf numFmtId="164" fontId="5" fillId="0" borderId="0" xfId="1" applyFont="1" applyAlignment="1">
      <alignment vertical="center"/>
    </xf>
    <xf numFmtId="164" fontId="6" fillId="0" borderId="0" xfId="1" applyFont="1" applyAlignment="1">
      <alignment horizontal="left" vertical="center" wrapText="1"/>
    </xf>
    <xf numFmtId="164" fontId="6" fillId="3" borderId="0" xfId="1" applyFont="1" applyFill="1" applyAlignment="1">
      <alignment horizontal="center" vertical="center" wrapText="1"/>
    </xf>
    <xf numFmtId="164" fontId="5" fillId="0" borderId="0" xfId="1" applyFont="1" applyAlignment="1">
      <alignment horizontal="left" vertical="center" wrapText="1"/>
    </xf>
    <xf numFmtId="164" fontId="5" fillId="0" borderId="0" xfId="1" applyFont="1" applyAlignment="1">
      <alignment vertical="center" wrapText="1"/>
    </xf>
    <xf numFmtId="164" fontId="5" fillId="0" borderId="0" xfId="1" applyFont="1" applyAlignment="1">
      <alignment horizontal="center" vertical="center" wrapText="1"/>
    </xf>
    <xf numFmtId="164" fontId="6" fillId="0" borderId="0" xfId="1" applyFont="1" applyAlignment="1">
      <alignment horizontal="center" vertical="center" wrapText="1"/>
    </xf>
    <xf numFmtId="164" fontId="6" fillId="3" borderId="0" xfId="1" applyFont="1" applyFill="1" applyAlignment="1">
      <alignment vertical="center" wrapText="1"/>
    </xf>
    <xf numFmtId="164" fontId="6" fillId="0" borderId="1" xfId="1" applyFont="1" applyBorder="1" applyAlignment="1">
      <alignment vertical="center" wrapText="1"/>
    </xf>
    <xf numFmtId="164" fontId="6" fillId="0" borderId="0" xfId="1" applyFont="1" applyAlignment="1">
      <alignment vertical="center"/>
    </xf>
    <xf numFmtId="164" fontId="3" fillId="5" borderId="2" xfId="1" applyFont="1" applyFill="1" applyBorder="1" applyAlignment="1">
      <alignment horizontal="center" vertical="center" wrapText="1"/>
    </xf>
    <xf numFmtId="0" fontId="5" fillId="0" borderId="0" xfId="1" applyNumberFormat="1" applyFont="1" applyAlignment="1">
      <alignment vertical="top"/>
    </xf>
    <xf numFmtId="164" fontId="5" fillId="0" borderId="0" xfId="1" applyFont="1" applyAlignment="1">
      <alignment vertical="top"/>
    </xf>
    <xf numFmtId="164" fontId="3" fillId="6" borderId="0" xfId="1" applyFont="1" applyFill="1" applyBorder="1" applyAlignment="1">
      <alignment horizontal="center" vertical="center" wrapText="1"/>
    </xf>
    <xf numFmtId="164" fontId="6" fillId="7" borderId="1" xfId="1" applyFont="1" applyFill="1" applyBorder="1" applyAlignment="1">
      <alignment horizontal="left" vertical="center" wrapText="1"/>
    </xf>
    <xf numFmtId="164" fontId="5" fillId="3" borderId="0" xfId="1" applyFont="1" applyFill="1" applyAlignment="1">
      <alignment vertical="center" wrapText="1"/>
    </xf>
    <xf numFmtId="164" fontId="8" fillId="0" borderId="0" xfId="1" applyFont="1" applyAlignment="1">
      <alignment horizontal="center" vertical="center"/>
    </xf>
    <xf numFmtId="164" fontId="9" fillId="0" borderId="0" xfId="1" applyFont="1" applyAlignment="1">
      <alignment vertical="center"/>
    </xf>
    <xf numFmtId="164" fontId="10" fillId="0" borderId="0" xfId="1" applyFont="1" applyAlignment="1">
      <alignment vertical="center"/>
    </xf>
    <xf numFmtId="0" fontId="5" fillId="0" borderId="0" xfId="1" applyNumberFormat="1" applyFont="1" applyAlignment="1">
      <alignment horizontal="left" vertical="top" wrapText="1"/>
    </xf>
    <xf numFmtId="164" fontId="9" fillId="0" borderId="0" xfId="1" applyFont="1" applyAlignment="1">
      <alignment horizontal="center" vertical="center"/>
    </xf>
  </cellXfs>
  <cellStyles count="3">
    <cellStyle name="Millares" xfId="1" builtinId="3"/>
    <cellStyle name="Millares 2" xfId="2" xr:uid="{888375A6-B825-408F-8635-C93CEF07E01F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817564" cy="1782255"/>
    <xdr:pic>
      <xdr:nvPicPr>
        <xdr:cNvPr id="2" name="Imagen 2">
          <a:extLst>
            <a:ext uri="{FF2B5EF4-FFF2-40B4-BE49-F238E27FC236}">
              <a16:creationId xmlns:a16="http://schemas.microsoft.com/office/drawing/2014/main" id="{D2D298C6-8C95-4B3D-B222-AE802C7D3D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17564" cy="17822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1111250</xdr:colOff>
      <xdr:row>1</xdr:row>
      <xdr:rowOff>31751</xdr:rowOff>
    </xdr:from>
    <xdr:to>
      <xdr:col>0</xdr:col>
      <xdr:colOff>3381375</xdr:colOff>
      <xdr:row>9</xdr:row>
      <xdr:rowOff>66287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9F9E0FC-EC0E-44D7-BECB-3A0EEBD897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11250" y="206376"/>
          <a:ext cx="2270125" cy="15267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29EE3A-A2B8-4965-8AB3-33230FAEB59C}">
  <sheetPr>
    <tabColor rgb="FF0070C0"/>
    <pageSetUpPr fitToPage="1"/>
  </sheetPr>
  <dimension ref="A5:O97"/>
  <sheetViews>
    <sheetView showGridLines="0" tabSelected="1" topLeftCell="A55" zoomScale="70" zoomScaleNormal="70" zoomScaleSheetLayoutView="85" zoomScalePageLayoutView="71" workbookViewId="0">
      <selection activeCell="A75" sqref="A75:C76"/>
    </sheetView>
  </sheetViews>
  <sheetFormatPr baseColWidth="10" defaultColWidth="9.1796875" defaultRowHeight="14" x14ac:dyDescent="0.35"/>
  <cols>
    <col min="1" max="1" width="80.54296875" style="1" customWidth="1"/>
    <col min="2" max="2" width="21.54296875" style="1" customWidth="1"/>
    <col min="3" max="3" width="22.81640625" style="1" customWidth="1"/>
    <col min="4" max="4" width="18.7265625" style="1" customWidth="1"/>
    <col min="5" max="5" width="17.7265625" style="1" customWidth="1"/>
    <col min="6" max="6" width="18" style="1" customWidth="1"/>
    <col min="7" max="7" width="20.7265625" style="1" customWidth="1"/>
    <col min="8" max="8" width="22.7265625" style="1" customWidth="1"/>
    <col min="9" max="9" width="15.7265625" style="1" customWidth="1"/>
    <col min="10" max="10" width="16.7265625" style="1" customWidth="1"/>
    <col min="11" max="11" width="16" style="1" customWidth="1"/>
    <col min="12" max="12" width="19.453125" style="1" customWidth="1"/>
    <col min="13" max="14" width="16.7265625" style="1" bestFit="1" customWidth="1"/>
    <col min="15" max="15" width="18.7265625" style="1" customWidth="1"/>
    <col min="16" max="22" width="6" style="1" bestFit="1" customWidth="1"/>
    <col min="23" max="24" width="7" style="1" bestFit="1" customWidth="1"/>
    <col min="25" max="16384" width="9.1796875" style="1"/>
  </cols>
  <sheetData>
    <row r="5" spans="1:14" ht="17.5" x14ac:dyDescent="0.35">
      <c r="D5" s="30" t="s">
        <v>85</v>
      </c>
      <c r="E5" s="30"/>
      <c r="F5" s="30"/>
      <c r="G5" s="30"/>
    </row>
    <row r="6" spans="1:14" ht="17.5" x14ac:dyDescent="0.35">
      <c r="D6" s="30" t="s">
        <v>86</v>
      </c>
      <c r="E6" s="30"/>
      <c r="F6" s="30"/>
      <c r="G6" s="30"/>
    </row>
    <row r="10" spans="1:14" ht="17.5" x14ac:dyDescent="0.35">
      <c r="A10" s="27"/>
      <c r="B10" s="28"/>
    </row>
    <row r="11" spans="1:14" ht="17.5" x14ac:dyDescent="0.35">
      <c r="A11" s="27"/>
      <c r="B11" s="28"/>
    </row>
    <row r="12" spans="1:14" s="3" customFormat="1" ht="15" x14ac:dyDescent="0.3">
      <c r="A12" s="2" t="s">
        <v>0</v>
      </c>
      <c r="B12" s="2" t="s">
        <v>1</v>
      </c>
      <c r="C12" s="2" t="s">
        <v>2</v>
      </c>
      <c r="D12" s="2" t="s">
        <v>3</v>
      </c>
      <c r="E12" s="2" t="s">
        <v>4</v>
      </c>
      <c r="F12" s="2" t="s">
        <v>5</v>
      </c>
      <c r="G12" s="2" t="s">
        <v>6</v>
      </c>
      <c r="H12" s="2" t="s">
        <v>7</v>
      </c>
      <c r="I12" s="2" t="s">
        <v>8</v>
      </c>
      <c r="J12" s="2" t="s">
        <v>9</v>
      </c>
      <c r="K12" s="2" t="s">
        <v>10</v>
      </c>
      <c r="L12" s="2" t="s">
        <v>11</v>
      </c>
      <c r="M12" s="2" t="s">
        <v>12</v>
      </c>
      <c r="N12" s="2" t="s">
        <v>13</v>
      </c>
    </row>
    <row r="13" spans="1:14" ht="15" x14ac:dyDescent="0.35">
      <c r="A13" s="24" t="s">
        <v>14</v>
      </c>
      <c r="B13" s="24">
        <f>SUM(C13:M13)</f>
        <v>380664219.11000001</v>
      </c>
      <c r="C13" s="24">
        <f>+C14+C20+C30+C39+C42+C44+C54</f>
        <v>201771355.50999999</v>
      </c>
      <c r="D13" s="24">
        <f t="shared" ref="D13:N13" si="0">+D14+D20+D30+D39+D42+D44+D54</f>
        <v>178892863.60000002</v>
      </c>
      <c r="E13" s="24">
        <f t="shared" si="0"/>
        <v>0</v>
      </c>
      <c r="F13" s="24">
        <f t="shared" si="0"/>
        <v>0</v>
      </c>
      <c r="G13" s="24">
        <f t="shared" si="0"/>
        <v>0</v>
      </c>
      <c r="H13" s="24">
        <f t="shared" si="0"/>
        <v>0</v>
      </c>
      <c r="I13" s="24">
        <f t="shared" si="0"/>
        <v>0</v>
      </c>
      <c r="J13" s="24">
        <f t="shared" si="0"/>
        <v>0</v>
      </c>
      <c r="K13" s="24">
        <f t="shared" si="0"/>
        <v>0</v>
      </c>
      <c r="L13" s="24">
        <f t="shared" si="0"/>
        <v>0</v>
      </c>
      <c r="M13" s="24">
        <f t="shared" si="0"/>
        <v>0</v>
      </c>
      <c r="N13" s="24">
        <f t="shared" si="0"/>
        <v>0</v>
      </c>
    </row>
    <row r="14" spans="1:14" ht="15" x14ac:dyDescent="0.35">
      <c r="A14" s="11" t="s">
        <v>15</v>
      </c>
      <c r="B14" s="16">
        <f t="shared" ref="B14:B56" si="1">SUM(C14:M14)</f>
        <v>138743871.13999999</v>
      </c>
      <c r="C14" s="12">
        <f>SUM(C15:C19)</f>
        <v>83382880.729999989</v>
      </c>
      <c r="D14" s="12">
        <f t="shared" ref="D14:N14" si="2">SUM(D15:D19)</f>
        <v>55360990.409999996</v>
      </c>
      <c r="E14" s="12">
        <f t="shared" si="2"/>
        <v>0</v>
      </c>
      <c r="F14" s="12">
        <f t="shared" si="2"/>
        <v>0</v>
      </c>
      <c r="G14" s="12">
        <f t="shared" si="2"/>
        <v>0</v>
      </c>
      <c r="H14" s="12">
        <f t="shared" si="2"/>
        <v>0</v>
      </c>
      <c r="I14" s="12">
        <f t="shared" si="2"/>
        <v>0</v>
      </c>
      <c r="J14" s="12">
        <f t="shared" si="2"/>
        <v>0</v>
      </c>
      <c r="K14" s="12">
        <f t="shared" si="2"/>
        <v>0</v>
      </c>
      <c r="L14" s="12">
        <f t="shared" si="2"/>
        <v>0</v>
      </c>
      <c r="M14" s="12">
        <f>SUM(M15:M19)</f>
        <v>0</v>
      </c>
      <c r="N14" s="12">
        <f t="shared" si="2"/>
        <v>0</v>
      </c>
    </row>
    <row r="15" spans="1:14" ht="15.5" x14ac:dyDescent="0.35">
      <c r="A15" s="13" t="s">
        <v>16</v>
      </c>
      <c r="B15" s="15">
        <f t="shared" si="1"/>
        <v>76870377.229999989</v>
      </c>
      <c r="C15" s="14">
        <v>35745607.839999996</v>
      </c>
      <c r="D15" s="14">
        <v>41124769.390000001</v>
      </c>
      <c r="E15" s="15"/>
      <c r="F15" s="15"/>
      <c r="G15" s="15"/>
      <c r="H15" s="15"/>
      <c r="I15" s="15"/>
      <c r="J15" s="14"/>
      <c r="K15" s="14"/>
      <c r="L15" s="14"/>
      <c r="M15" s="14"/>
      <c r="N15" s="14"/>
    </row>
    <row r="16" spans="1:14" ht="15.5" x14ac:dyDescent="0.35">
      <c r="A16" s="13" t="s">
        <v>17</v>
      </c>
      <c r="B16" s="15">
        <f t="shared" si="1"/>
        <v>13449656.23</v>
      </c>
      <c r="C16" s="15">
        <v>6567756.2300000004</v>
      </c>
      <c r="D16" s="15">
        <v>6881900</v>
      </c>
      <c r="E16" s="15"/>
      <c r="F16" s="15"/>
      <c r="G16" s="15"/>
      <c r="H16" s="15"/>
      <c r="I16" s="15"/>
      <c r="J16" s="14"/>
      <c r="K16" s="14"/>
      <c r="L16" s="25"/>
      <c r="M16" s="25"/>
      <c r="N16" s="14"/>
    </row>
    <row r="17" spans="1:15" ht="15.5" x14ac:dyDescent="0.35">
      <c r="A17" s="13" t="s">
        <v>18</v>
      </c>
      <c r="B17" s="15">
        <f t="shared" si="1"/>
        <v>1210000</v>
      </c>
      <c r="C17" s="15"/>
      <c r="D17" s="15">
        <v>1210000</v>
      </c>
      <c r="E17" s="16"/>
      <c r="F17" s="15"/>
      <c r="G17" s="15"/>
      <c r="H17" s="15"/>
      <c r="I17" s="15"/>
      <c r="J17" s="14"/>
      <c r="K17" s="14"/>
      <c r="L17" s="14"/>
      <c r="M17" s="14"/>
      <c r="N17" s="14"/>
    </row>
    <row r="18" spans="1:15" ht="15.5" x14ac:dyDescent="0.35">
      <c r="A18" s="13" t="s">
        <v>19</v>
      </c>
      <c r="B18" s="15">
        <f t="shared" si="1"/>
        <v>34937795.799999997</v>
      </c>
      <c r="C18" s="15">
        <v>34937795.799999997</v>
      </c>
      <c r="D18" s="15">
        <v>0</v>
      </c>
      <c r="E18" s="16"/>
      <c r="F18" s="15"/>
      <c r="G18" s="15"/>
      <c r="H18" s="15"/>
      <c r="I18" s="15"/>
      <c r="J18" s="14"/>
      <c r="K18" s="14"/>
      <c r="L18" s="14"/>
      <c r="M18" s="14"/>
      <c r="N18" s="14"/>
    </row>
    <row r="19" spans="1:15" ht="15.5" x14ac:dyDescent="0.35">
      <c r="A19" s="13" t="s">
        <v>20</v>
      </c>
      <c r="B19" s="15">
        <f t="shared" si="1"/>
        <v>12276041.879999999</v>
      </c>
      <c r="C19" s="15">
        <v>6131720.8600000003</v>
      </c>
      <c r="D19" s="15">
        <v>6144321.0199999996</v>
      </c>
      <c r="E19" s="15"/>
      <c r="F19" s="15"/>
      <c r="G19" s="15"/>
      <c r="H19" s="15"/>
      <c r="I19" s="15"/>
      <c r="J19" s="14"/>
      <c r="K19" s="14"/>
      <c r="L19" s="14"/>
      <c r="M19" s="14"/>
      <c r="N19" s="14"/>
    </row>
    <row r="20" spans="1:15" ht="15" x14ac:dyDescent="0.35">
      <c r="A20" s="11" t="s">
        <v>21</v>
      </c>
      <c r="B20" s="16">
        <f t="shared" si="1"/>
        <v>45212499.580000006</v>
      </c>
      <c r="C20" s="12">
        <f t="shared" ref="C20:N20" si="3">SUM(C21:C29)</f>
        <v>16073151.030000001</v>
      </c>
      <c r="D20" s="12">
        <f t="shared" si="3"/>
        <v>29139348.550000004</v>
      </c>
      <c r="E20" s="12">
        <f t="shared" si="3"/>
        <v>0</v>
      </c>
      <c r="F20" s="12">
        <f t="shared" si="3"/>
        <v>0</v>
      </c>
      <c r="G20" s="12">
        <f t="shared" si="3"/>
        <v>0</v>
      </c>
      <c r="H20" s="12">
        <f t="shared" si="3"/>
        <v>0</v>
      </c>
      <c r="I20" s="12">
        <f t="shared" si="3"/>
        <v>0</v>
      </c>
      <c r="J20" s="12">
        <f t="shared" si="3"/>
        <v>0</v>
      </c>
      <c r="K20" s="12">
        <f t="shared" si="3"/>
        <v>0</v>
      </c>
      <c r="L20" s="12">
        <f t="shared" si="3"/>
        <v>0</v>
      </c>
      <c r="M20" s="12">
        <f t="shared" si="3"/>
        <v>0</v>
      </c>
      <c r="N20" s="12">
        <f t="shared" si="3"/>
        <v>0</v>
      </c>
    </row>
    <row r="21" spans="1:15" ht="15.5" x14ac:dyDescent="0.35">
      <c r="A21" s="13" t="s">
        <v>22</v>
      </c>
      <c r="B21" s="15">
        <f t="shared" si="1"/>
        <v>4152175.08</v>
      </c>
      <c r="C21" s="15">
        <v>1901081.5799999998</v>
      </c>
      <c r="D21" s="15">
        <v>2251093.5</v>
      </c>
      <c r="E21" s="15"/>
      <c r="F21" s="15"/>
      <c r="G21" s="14"/>
      <c r="H21" s="14"/>
      <c r="I21" s="14"/>
      <c r="J21" s="14"/>
      <c r="K21" s="14"/>
      <c r="L21" s="14"/>
      <c r="M21" s="14"/>
      <c r="N21" s="14"/>
    </row>
    <row r="22" spans="1:15" ht="15.5" x14ac:dyDescent="0.35">
      <c r="A22" s="13" t="s">
        <v>23</v>
      </c>
      <c r="B22" s="15">
        <f t="shared" si="1"/>
        <v>8289171.1000000006</v>
      </c>
      <c r="C22" s="15">
        <v>5174049.1100000003</v>
      </c>
      <c r="D22" s="15">
        <v>3115121.99</v>
      </c>
      <c r="E22" s="15"/>
      <c r="F22" s="15"/>
      <c r="G22" s="14"/>
      <c r="H22" s="14"/>
      <c r="I22" s="14"/>
      <c r="J22" s="14"/>
      <c r="K22" s="14"/>
      <c r="L22" s="14"/>
      <c r="M22" s="14"/>
      <c r="N22" s="14"/>
    </row>
    <row r="23" spans="1:15" ht="15.5" x14ac:dyDescent="0.35">
      <c r="A23" s="13" t="s">
        <v>24</v>
      </c>
      <c r="B23" s="15">
        <f t="shared" si="1"/>
        <v>1664823.71</v>
      </c>
      <c r="C23" s="15">
        <v>758532.55</v>
      </c>
      <c r="D23" s="15">
        <v>906291.15999999992</v>
      </c>
      <c r="E23" s="15"/>
      <c r="F23" s="15"/>
      <c r="G23" s="14"/>
      <c r="H23" s="14"/>
      <c r="I23" s="14"/>
      <c r="J23" s="14"/>
      <c r="K23" s="14"/>
      <c r="L23" s="14"/>
      <c r="M23" s="14"/>
      <c r="N23" s="14"/>
    </row>
    <row r="24" spans="1:15" ht="15.5" x14ac:dyDescent="0.35">
      <c r="A24" s="13" t="s">
        <v>25</v>
      </c>
      <c r="B24" s="15">
        <f t="shared" si="1"/>
        <v>924786.68</v>
      </c>
      <c r="C24" s="15">
        <v>676786.68</v>
      </c>
      <c r="D24" s="15">
        <v>248000</v>
      </c>
      <c r="E24" s="15"/>
      <c r="F24" s="15"/>
      <c r="G24" s="14"/>
      <c r="H24" s="14"/>
      <c r="I24" s="14"/>
      <c r="J24" s="14"/>
      <c r="K24" s="14"/>
      <c r="L24" s="14"/>
      <c r="M24" s="14"/>
      <c r="N24" s="14"/>
    </row>
    <row r="25" spans="1:15" ht="15.5" x14ac:dyDescent="0.35">
      <c r="A25" s="13" t="s">
        <v>26</v>
      </c>
      <c r="B25" s="15">
        <f t="shared" si="1"/>
        <v>793907.23</v>
      </c>
      <c r="C25" s="15">
        <v>790131.23</v>
      </c>
      <c r="D25" s="15">
        <v>3776</v>
      </c>
      <c r="E25" s="15"/>
      <c r="F25" s="15"/>
      <c r="G25" s="14"/>
      <c r="H25" s="14"/>
      <c r="I25" s="14"/>
      <c r="J25" s="14"/>
      <c r="K25" s="14"/>
      <c r="L25" s="14"/>
      <c r="M25" s="14"/>
      <c r="N25" s="14"/>
    </row>
    <row r="26" spans="1:15" ht="15.5" x14ac:dyDescent="0.35">
      <c r="A26" s="13" t="s">
        <v>27</v>
      </c>
      <c r="B26" s="15">
        <f t="shared" si="1"/>
        <v>4096576.55</v>
      </c>
      <c r="C26" s="15">
        <v>2157254.23</v>
      </c>
      <c r="D26" s="15">
        <v>1939322.3199999998</v>
      </c>
      <c r="E26" s="15"/>
      <c r="F26" s="15"/>
      <c r="G26" s="14"/>
      <c r="H26" s="14"/>
      <c r="I26" s="14"/>
      <c r="J26" s="14"/>
      <c r="K26" s="14"/>
      <c r="L26" s="14"/>
      <c r="M26" s="14"/>
      <c r="N26" s="14"/>
    </row>
    <row r="27" spans="1:15" ht="31" x14ac:dyDescent="0.35">
      <c r="A27" s="13" t="s">
        <v>28</v>
      </c>
      <c r="B27" s="15">
        <f t="shared" si="1"/>
        <v>1333302.7400000002</v>
      </c>
      <c r="C27" s="15">
        <v>992473.3600000001</v>
      </c>
      <c r="D27" s="15">
        <v>340829.38</v>
      </c>
      <c r="E27" s="15"/>
      <c r="F27" s="15"/>
      <c r="G27" s="14"/>
      <c r="H27" s="14"/>
      <c r="I27" s="14"/>
      <c r="J27" s="14"/>
      <c r="K27" s="14"/>
      <c r="L27" s="14"/>
      <c r="M27" s="14"/>
      <c r="N27" s="14"/>
    </row>
    <row r="28" spans="1:15" ht="15.5" x14ac:dyDescent="0.35">
      <c r="A28" s="13" t="s">
        <v>29</v>
      </c>
      <c r="B28" s="15">
        <f t="shared" si="1"/>
        <v>23245627.820000004</v>
      </c>
      <c r="C28" s="15">
        <v>3193384.23</v>
      </c>
      <c r="D28" s="15">
        <v>20052243.590000004</v>
      </c>
      <c r="E28" s="15"/>
      <c r="F28" s="15"/>
      <c r="G28" s="14"/>
      <c r="H28" s="14"/>
      <c r="I28" s="14"/>
      <c r="J28" s="14"/>
      <c r="K28" s="14"/>
      <c r="L28" s="14"/>
      <c r="M28" s="14"/>
      <c r="N28" s="14"/>
    </row>
    <row r="29" spans="1:15" ht="15.5" x14ac:dyDescent="0.35">
      <c r="A29" s="13" t="s">
        <v>30</v>
      </c>
      <c r="B29" s="15">
        <f t="shared" si="1"/>
        <v>712128.66999999993</v>
      </c>
      <c r="C29" s="15">
        <v>429458.06</v>
      </c>
      <c r="D29" s="15">
        <v>282670.61</v>
      </c>
      <c r="E29" s="15"/>
      <c r="F29" s="15"/>
      <c r="G29" s="14"/>
      <c r="H29" s="14"/>
      <c r="I29" s="14"/>
      <c r="J29" s="14"/>
      <c r="K29" s="14"/>
      <c r="L29" s="14"/>
      <c r="M29" s="14"/>
      <c r="N29" s="14"/>
    </row>
    <row r="30" spans="1:15" ht="15" x14ac:dyDescent="0.35">
      <c r="A30" s="11" t="s">
        <v>31</v>
      </c>
      <c r="B30" s="16">
        <f t="shared" si="1"/>
        <v>8880166.9199999999</v>
      </c>
      <c r="C30" s="12">
        <f t="shared" ref="C30:N30" si="4">SUM(C31:C38)</f>
        <v>1543349.68</v>
      </c>
      <c r="D30" s="12">
        <f t="shared" si="4"/>
        <v>7336817.2400000002</v>
      </c>
      <c r="E30" s="12">
        <f t="shared" si="4"/>
        <v>0</v>
      </c>
      <c r="F30" s="12">
        <f t="shared" si="4"/>
        <v>0</v>
      </c>
      <c r="G30" s="12">
        <f t="shared" si="4"/>
        <v>0</v>
      </c>
      <c r="H30" s="12">
        <f t="shared" si="4"/>
        <v>0</v>
      </c>
      <c r="I30" s="12">
        <f t="shared" si="4"/>
        <v>0</v>
      </c>
      <c r="J30" s="12">
        <f t="shared" si="4"/>
        <v>0</v>
      </c>
      <c r="K30" s="12">
        <f>SUM(K31:K38)</f>
        <v>0</v>
      </c>
      <c r="L30" s="12">
        <f t="shared" si="4"/>
        <v>0</v>
      </c>
      <c r="M30" s="12">
        <f t="shared" si="4"/>
        <v>0</v>
      </c>
      <c r="N30" s="12">
        <f t="shared" si="4"/>
        <v>0</v>
      </c>
      <c r="O30" s="4"/>
    </row>
    <row r="31" spans="1:15" ht="15.5" x14ac:dyDescent="0.35">
      <c r="A31" s="13" t="s">
        <v>32</v>
      </c>
      <c r="B31" s="15">
        <f t="shared" si="1"/>
        <v>461128.53</v>
      </c>
      <c r="C31" s="15">
        <v>208182.62</v>
      </c>
      <c r="D31" s="15">
        <v>252945.91</v>
      </c>
      <c r="E31" s="15"/>
      <c r="F31" s="15"/>
      <c r="G31" s="14"/>
      <c r="H31" s="14"/>
      <c r="I31" s="14"/>
      <c r="J31" s="14"/>
      <c r="K31" s="14"/>
      <c r="L31" s="14"/>
      <c r="M31" s="14"/>
      <c r="N31" s="14"/>
    </row>
    <row r="32" spans="1:15" ht="15.5" x14ac:dyDescent="0.35">
      <c r="A32" s="13" t="s">
        <v>33</v>
      </c>
      <c r="B32" s="15">
        <f t="shared" si="1"/>
        <v>11201.74</v>
      </c>
      <c r="C32" s="15">
        <v>1761.74</v>
      </c>
      <c r="D32" s="15">
        <v>9440</v>
      </c>
      <c r="E32" s="15"/>
      <c r="F32" s="15"/>
      <c r="G32" s="14"/>
      <c r="H32" s="14"/>
      <c r="I32" s="14"/>
      <c r="J32" s="14"/>
      <c r="K32" s="14"/>
      <c r="L32" s="14"/>
      <c r="M32" s="14"/>
      <c r="N32" s="14"/>
    </row>
    <row r="33" spans="1:14" ht="15.5" x14ac:dyDescent="0.35">
      <c r="A33" s="13" t="s">
        <v>34</v>
      </c>
      <c r="B33" s="15">
        <f t="shared" si="1"/>
        <v>557730.56000000006</v>
      </c>
      <c r="C33" s="15">
        <v>148951.56</v>
      </c>
      <c r="D33" s="15">
        <v>408779</v>
      </c>
      <c r="E33" s="15"/>
      <c r="F33" s="15"/>
      <c r="G33" s="14"/>
      <c r="H33" s="14"/>
      <c r="I33" s="14"/>
      <c r="J33" s="14"/>
      <c r="K33" s="14"/>
      <c r="L33" s="14"/>
      <c r="M33" s="14"/>
      <c r="N33" s="14"/>
    </row>
    <row r="34" spans="1:14" ht="15.5" x14ac:dyDescent="0.35">
      <c r="A34" s="13" t="s">
        <v>35</v>
      </c>
      <c r="B34" s="15">
        <f t="shared" si="1"/>
        <v>0</v>
      </c>
      <c r="C34" s="15">
        <v>0</v>
      </c>
      <c r="D34" s="15">
        <v>0</v>
      </c>
      <c r="E34" s="15"/>
      <c r="F34" s="15"/>
      <c r="G34" s="14"/>
      <c r="H34" s="14"/>
      <c r="I34" s="14"/>
      <c r="J34" s="14"/>
      <c r="K34" s="14"/>
      <c r="L34" s="14"/>
      <c r="N34" s="14"/>
    </row>
    <row r="35" spans="1:14" ht="15.5" x14ac:dyDescent="0.35">
      <c r="A35" s="13" t="s">
        <v>36</v>
      </c>
      <c r="B35" s="15">
        <f t="shared" si="1"/>
        <v>0</v>
      </c>
      <c r="C35" s="15">
        <v>0</v>
      </c>
      <c r="D35" s="15">
        <v>0</v>
      </c>
      <c r="E35" s="15"/>
      <c r="F35" s="15"/>
      <c r="G35" s="14"/>
      <c r="H35" s="14"/>
      <c r="I35" s="14"/>
      <c r="J35" s="14"/>
      <c r="K35" s="14"/>
      <c r="L35" s="14"/>
      <c r="M35" s="14"/>
      <c r="N35" s="14"/>
    </row>
    <row r="36" spans="1:14" ht="15.5" x14ac:dyDescent="0.35">
      <c r="A36" s="13" t="s">
        <v>37</v>
      </c>
      <c r="B36" s="15">
        <f t="shared" si="1"/>
        <v>10445</v>
      </c>
      <c r="C36" s="15">
        <v>10445</v>
      </c>
      <c r="D36" s="15">
        <v>0</v>
      </c>
      <c r="E36" s="15"/>
      <c r="F36" s="15"/>
      <c r="G36" s="14"/>
      <c r="H36" s="14"/>
      <c r="I36" s="14"/>
      <c r="J36" s="14"/>
      <c r="K36" s="14"/>
      <c r="L36" s="14"/>
      <c r="M36" s="14"/>
      <c r="N36" s="14"/>
    </row>
    <row r="37" spans="1:14" ht="15.5" x14ac:dyDescent="0.35">
      <c r="A37" s="13" t="s">
        <v>38</v>
      </c>
      <c r="B37" s="15">
        <f t="shared" si="1"/>
        <v>7462792.4000000004</v>
      </c>
      <c r="C37" s="15">
        <v>953377</v>
      </c>
      <c r="D37" s="15">
        <v>6509415.4000000004</v>
      </c>
      <c r="E37" s="15"/>
      <c r="F37" s="15"/>
      <c r="G37" s="14"/>
      <c r="H37" s="14"/>
      <c r="I37" s="14"/>
      <c r="J37" s="14"/>
      <c r="K37" s="14"/>
      <c r="L37" s="14"/>
      <c r="M37" s="14"/>
      <c r="N37" s="14"/>
    </row>
    <row r="38" spans="1:14" ht="15.5" x14ac:dyDescent="0.35">
      <c r="A38" s="13" t="s">
        <v>39</v>
      </c>
      <c r="B38" s="15">
        <f t="shared" si="1"/>
        <v>376868.69</v>
      </c>
      <c r="C38" s="15">
        <v>220631.76</v>
      </c>
      <c r="D38" s="15">
        <v>156236.93</v>
      </c>
      <c r="E38" s="15"/>
      <c r="F38" s="15"/>
      <c r="G38" s="14"/>
      <c r="H38" s="14"/>
      <c r="I38" s="14"/>
      <c r="J38" s="14"/>
      <c r="K38" s="14"/>
      <c r="L38" s="14"/>
      <c r="M38" s="14"/>
      <c r="N38" s="14"/>
    </row>
    <row r="39" spans="1:14" ht="15" x14ac:dyDescent="0.35">
      <c r="A39" s="11" t="s">
        <v>40</v>
      </c>
      <c r="B39" s="16">
        <f t="shared" si="1"/>
        <v>9027734.8100000005</v>
      </c>
      <c r="C39" s="12">
        <f>SUM(C40:C41)</f>
        <v>2837867.41</v>
      </c>
      <c r="D39" s="12">
        <f t="shared" ref="D39:J39" si="5">SUM(D40:D41)</f>
        <v>6189867.4000000004</v>
      </c>
      <c r="E39" s="12">
        <f t="shared" si="5"/>
        <v>0</v>
      </c>
      <c r="F39" s="12">
        <f t="shared" si="5"/>
        <v>0</v>
      </c>
      <c r="G39" s="12">
        <f t="shared" si="5"/>
        <v>0</v>
      </c>
      <c r="H39" s="12">
        <f t="shared" si="5"/>
        <v>0</v>
      </c>
      <c r="I39" s="12">
        <f t="shared" si="5"/>
        <v>0</v>
      </c>
      <c r="J39" s="12">
        <f t="shared" si="5"/>
        <v>0</v>
      </c>
      <c r="K39" s="12">
        <f>SUM(K40:K41)</f>
        <v>0</v>
      </c>
      <c r="L39" s="12">
        <f t="shared" ref="L39:N39" si="6">SUM(L40:L41)</f>
        <v>0</v>
      </c>
      <c r="M39" s="12">
        <f t="shared" si="6"/>
        <v>0</v>
      </c>
      <c r="N39" s="12">
        <f t="shared" si="6"/>
        <v>0</v>
      </c>
    </row>
    <row r="40" spans="1:14" ht="15.5" x14ac:dyDescent="0.35">
      <c r="A40" s="13" t="s">
        <v>41</v>
      </c>
      <c r="B40" s="15">
        <f t="shared" si="1"/>
        <v>3677734.81</v>
      </c>
      <c r="C40" s="15">
        <v>2487867.41</v>
      </c>
      <c r="D40" s="15">
        <v>1189867.3999999999</v>
      </c>
      <c r="E40" s="15"/>
      <c r="F40" s="15"/>
      <c r="G40" s="14"/>
      <c r="H40" s="14"/>
      <c r="I40" s="14"/>
      <c r="J40" s="14"/>
      <c r="K40" s="14"/>
      <c r="L40" s="14"/>
      <c r="M40" s="14"/>
      <c r="N40" s="14"/>
    </row>
    <row r="41" spans="1:14" ht="15.5" x14ac:dyDescent="0.35">
      <c r="A41" s="13" t="s">
        <v>42</v>
      </c>
      <c r="B41" s="15">
        <f t="shared" si="1"/>
        <v>5350000</v>
      </c>
      <c r="C41" s="15">
        <v>350000</v>
      </c>
      <c r="D41" s="15">
        <v>5000000</v>
      </c>
      <c r="E41" s="16"/>
      <c r="F41" s="16"/>
      <c r="G41" s="14"/>
      <c r="H41" s="14"/>
      <c r="I41" s="14"/>
      <c r="J41" s="14"/>
      <c r="K41" s="14"/>
      <c r="L41" s="14"/>
      <c r="M41" s="14"/>
      <c r="N41" s="14"/>
    </row>
    <row r="42" spans="1:14" ht="15.5" x14ac:dyDescent="0.35">
      <c r="A42" s="11" t="s">
        <v>43</v>
      </c>
      <c r="B42" s="15">
        <f t="shared" si="1"/>
        <v>0</v>
      </c>
      <c r="C42" s="17">
        <f>SUM(C43:C43)</f>
        <v>0</v>
      </c>
      <c r="D42" s="17">
        <f>SUM(D43:D43)</f>
        <v>0</v>
      </c>
      <c r="E42" s="17">
        <f>SUM(E43:E43)</f>
        <v>0</v>
      </c>
      <c r="F42" s="17">
        <f t="shared" ref="F42:N42" si="7">SUM(F43:F43)</f>
        <v>0</v>
      </c>
      <c r="G42" s="17">
        <f t="shared" si="7"/>
        <v>0</v>
      </c>
      <c r="H42" s="17">
        <f t="shared" si="7"/>
        <v>0</v>
      </c>
      <c r="I42" s="17">
        <f t="shared" si="7"/>
        <v>0</v>
      </c>
      <c r="J42" s="17">
        <f t="shared" si="7"/>
        <v>0</v>
      </c>
      <c r="K42" s="17">
        <f>SUM(K43:K43)</f>
        <v>0</v>
      </c>
      <c r="L42" s="17">
        <f t="shared" si="7"/>
        <v>0</v>
      </c>
      <c r="M42" s="17">
        <f t="shared" si="7"/>
        <v>0</v>
      </c>
      <c r="N42" s="17">
        <f t="shared" si="7"/>
        <v>0</v>
      </c>
    </row>
    <row r="43" spans="1:14" ht="15.5" x14ac:dyDescent="0.35">
      <c r="A43" s="13" t="s">
        <v>44</v>
      </c>
      <c r="B43" s="15">
        <f t="shared" si="1"/>
        <v>0</v>
      </c>
      <c r="C43" s="15">
        <v>0</v>
      </c>
      <c r="D43" s="15">
        <v>0</v>
      </c>
      <c r="E43" s="15"/>
      <c r="F43" s="15"/>
      <c r="G43" s="14"/>
      <c r="H43" s="14"/>
      <c r="I43" s="14"/>
      <c r="J43" s="25"/>
      <c r="K43" s="14"/>
      <c r="L43" s="14"/>
      <c r="M43" s="14"/>
      <c r="N43" s="14"/>
    </row>
    <row r="44" spans="1:14" ht="15.5" x14ac:dyDescent="0.35">
      <c r="A44" s="11" t="s">
        <v>45</v>
      </c>
      <c r="B44" s="15">
        <f t="shared" si="1"/>
        <v>0</v>
      </c>
      <c r="C44" s="12">
        <f t="shared" ref="C44:H44" si="8">SUM(C45:C53)</f>
        <v>0</v>
      </c>
      <c r="D44" s="12">
        <v>0</v>
      </c>
      <c r="E44" s="12">
        <f t="shared" si="8"/>
        <v>0</v>
      </c>
      <c r="F44" s="12">
        <f t="shared" si="8"/>
        <v>0</v>
      </c>
      <c r="G44" s="12">
        <f t="shared" si="8"/>
        <v>0</v>
      </c>
      <c r="H44" s="12">
        <f t="shared" si="8"/>
        <v>0</v>
      </c>
      <c r="I44" s="12">
        <v>0</v>
      </c>
      <c r="J44" s="12">
        <f>SUM(J45:J53)</f>
        <v>0</v>
      </c>
      <c r="K44" s="12">
        <f>SUM(K45:K53)</f>
        <v>0</v>
      </c>
      <c r="L44" s="12">
        <f>SUM(L45:L53)</f>
        <v>0</v>
      </c>
      <c r="M44" s="12">
        <f>SUM(M45:M53)</f>
        <v>0</v>
      </c>
      <c r="N44" s="12">
        <f>SUM(N45:N53)</f>
        <v>0</v>
      </c>
    </row>
    <row r="45" spans="1:14" ht="15.5" x14ac:dyDescent="0.35">
      <c r="A45" s="13" t="s">
        <v>46</v>
      </c>
      <c r="B45" s="15">
        <f t="shared" si="1"/>
        <v>0</v>
      </c>
      <c r="C45" s="16">
        <v>0</v>
      </c>
      <c r="D45" s="16">
        <v>0</v>
      </c>
      <c r="E45" s="16"/>
      <c r="F45" s="16"/>
      <c r="G45" s="14"/>
      <c r="H45" s="14"/>
      <c r="I45" s="14"/>
      <c r="J45" s="14"/>
      <c r="K45" s="14"/>
      <c r="L45" s="14"/>
      <c r="M45" s="14"/>
      <c r="N45" s="14"/>
    </row>
    <row r="46" spans="1:14" ht="15.5" x14ac:dyDescent="0.35">
      <c r="A46" s="13" t="s">
        <v>47</v>
      </c>
      <c r="B46" s="15">
        <f t="shared" si="1"/>
        <v>0</v>
      </c>
      <c r="C46" s="16">
        <v>0</v>
      </c>
      <c r="D46" s="16">
        <v>0</v>
      </c>
      <c r="E46" s="16"/>
      <c r="F46" s="16"/>
      <c r="G46" s="14"/>
      <c r="H46" s="14"/>
      <c r="I46" s="14"/>
      <c r="J46" s="14"/>
      <c r="K46" s="14"/>
      <c r="L46" s="14"/>
      <c r="M46" s="14"/>
      <c r="N46" s="14"/>
    </row>
    <row r="47" spans="1:14" ht="15.5" x14ac:dyDescent="0.35">
      <c r="A47" s="13" t="s">
        <v>48</v>
      </c>
      <c r="B47" s="15">
        <f t="shared" si="1"/>
        <v>0</v>
      </c>
      <c r="C47" s="16">
        <v>0</v>
      </c>
      <c r="D47" s="16">
        <v>0</v>
      </c>
      <c r="E47" s="16"/>
      <c r="F47" s="16"/>
      <c r="G47" s="14"/>
      <c r="H47" s="14"/>
      <c r="I47" s="14"/>
      <c r="J47" s="14"/>
      <c r="K47" s="14"/>
      <c r="L47" s="14"/>
      <c r="M47" s="14"/>
      <c r="N47" s="14"/>
    </row>
    <row r="48" spans="1:14" ht="15.5" x14ac:dyDescent="0.35">
      <c r="A48" s="13" t="s">
        <v>49</v>
      </c>
      <c r="B48" s="15">
        <f t="shared" si="1"/>
        <v>0</v>
      </c>
      <c r="C48" s="16">
        <v>0</v>
      </c>
      <c r="D48" s="16">
        <v>0</v>
      </c>
      <c r="E48" s="16"/>
      <c r="F48" s="16"/>
      <c r="G48" s="14"/>
      <c r="H48" s="14"/>
      <c r="I48" s="14"/>
      <c r="J48" s="14"/>
      <c r="K48" s="14"/>
      <c r="L48" s="14"/>
      <c r="M48" s="14"/>
      <c r="N48" s="14"/>
    </row>
    <row r="49" spans="1:14" ht="15.5" x14ac:dyDescent="0.35">
      <c r="A49" s="13" t="s">
        <v>49</v>
      </c>
      <c r="B49" s="15">
        <f t="shared" si="1"/>
        <v>0</v>
      </c>
      <c r="C49" s="16">
        <v>0</v>
      </c>
      <c r="D49" s="16">
        <v>0</v>
      </c>
      <c r="E49" s="16"/>
      <c r="F49" s="16"/>
      <c r="G49" s="14"/>
      <c r="H49" s="14"/>
      <c r="I49" s="14"/>
      <c r="J49" s="14"/>
      <c r="K49" s="14"/>
      <c r="L49" s="14"/>
      <c r="M49" s="14"/>
      <c r="N49" s="14"/>
    </row>
    <row r="50" spans="1:14" ht="15.5" x14ac:dyDescent="0.35">
      <c r="A50" s="13" t="s">
        <v>50</v>
      </c>
      <c r="B50" s="15">
        <f t="shared" si="1"/>
        <v>0</v>
      </c>
      <c r="C50" s="16">
        <v>0</v>
      </c>
      <c r="D50" s="16">
        <v>0</v>
      </c>
      <c r="E50" s="16"/>
      <c r="F50" s="16"/>
      <c r="G50" s="14"/>
      <c r="H50" s="14"/>
      <c r="I50" s="14"/>
      <c r="J50" s="14"/>
      <c r="K50" s="14"/>
      <c r="L50" s="14"/>
      <c r="M50" s="14"/>
      <c r="N50" s="14"/>
    </row>
    <row r="51" spans="1:14" ht="15.5" x14ac:dyDescent="0.35">
      <c r="A51" s="13" t="s">
        <v>51</v>
      </c>
      <c r="B51" s="15">
        <f t="shared" si="1"/>
        <v>0</v>
      </c>
      <c r="C51" s="16">
        <v>0</v>
      </c>
      <c r="D51" s="16">
        <v>0</v>
      </c>
      <c r="E51" s="16"/>
      <c r="F51" s="16"/>
      <c r="G51" s="14"/>
      <c r="H51" s="14"/>
      <c r="I51" s="14"/>
      <c r="J51" s="14"/>
      <c r="K51" s="14"/>
      <c r="L51" s="14"/>
      <c r="M51" s="14"/>
      <c r="N51" s="14"/>
    </row>
    <row r="52" spans="1:14" ht="15.5" x14ac:dyDescent="0.35">
      <c r="A52" s="13" t="s">
        <v>52</v>
      </c>
      <c r="B52" s="15">
        <f t="shared" si="1"/>
        <v>0</v>
      </c>
      <c r="C52" s="16">
        <v>0</v>
      </c>
      <c r="D52" s="16">
        <v>0</v>
      </c>
      <c r="E52" s="16"/>
      <c r="F52" s="16"/>
      <c r="G52" s="14"/>
      <c r="H52" s="14"/>
      <c r="I52" s="14"/>
      <c r="J52" s="14"/>
      <c r="K52" s="14"/>
      <c r="L52" s="14"/>
      <c r="M52" s="14"/>
      <c r="N52" s="14"/>
    </row>
    <row r="53" spans="1:14" ht="15.5" x14ac:dyDescent="0.35">
      <c r="A53" s="13" t="s">
        <v>53</v>
      </c>
      <c r="B53" s="15">
        <f t="shared" si="1"/>
        <v>0</v>
      </c>
      <c r="C53" s="16">
        <v>0</v>
      </c>
      <c r="D53" s="16">
        <v>0</v>
      </c>
      <c r="E53" s="16"/>
      <c r="F53" s="16"/>
      <c r="G53" s="14"/>
      <c r="H53" s="14"/>
      <c r="I53" s="14"/>
      <c r="J53" s="14"/>
      <c r="K53" s="14"/>
      <c r="L53" s="14"/>
      <c r="M53" s="14"/>
      <c r="N53" s="14"/>
    </row>
    <row r="54" spans="1:14" ht="15" x14ac:dyDescent="0.35">
      <c r="A54" s="11" t="s">
        <v>54</v>
      </c>
      <c r="B54" s="16">
        <f t="shared" si="1"/>
        <v>178799946.66</v>
      </c>
      <c r="C54" s="12">
        <f t="shared" ref="C54:N54" si="9">SUM(C55:C56)</f>
        <v>97934106.659999996</v>
      </c>
      <c r="D54" s="12">
        <f t="shared" si="9"/>
        <v>80865840</v>
      </c>
      <c r="E54" s="12">
        <f t="shared" si="9"/>
        <v>0</v>
      </c>
      <c r="F54" s="12">
        <f t="shared" si="9"/>
        <v>0</v>
      </c>
      <c r="G54" s="12">
        <f t="shared" si="9"/>
        <v>0</v>
      </c>
      <c r="H54" s="12">
        <f t="shared" si="9"/>
        <v>0</v>
      </c>
      <c r="I54" s="12">
        <v>0</v>
      </c>
      <c r="J54" s="12">
        <f t="shared" si="9"/>
        <v>0</v>
      </c>
      <c r="K54" s="12">
        <f t="shared" si="9"/>
        <v>0</v>
      </c>
      <c r="L54" s="12">
        <f t="shared" si="9"/>
        <v>0</v>
      </c>
      <c r="M54" s="12">
        <f t="shared" si="9"/>
        <v>0</v>
      </c>
      <c r="N54" s="12">
        <f t="shared" si="9"/>
        <v>0</v>
      </c>
    </row>
    <row r="55" spans="1:14" ht="15.5" x14ac:dyDescent="0.35">
      <c r="A55" s="13" t="s">
        <v>55</v>
      </c>
      <c r="B55" s="15">
        <f t="shared" si="1"/>
        <v>0</v>
      </c>
      <c r="C55" s="16"/>
      <c r="D55" s="16">
        <v>0</v>
      </c>
      <c r="E55" s="16"/>
      <c r="F55" s="16"/>
      <c r="G55" s="14"/>
      <c r="H55" s="14"/>
      <c r="I55" s="14"/>
      <c r="J55" s="14"/>
      <c r="K55" s="14"/>
      <c r="L55" s="14"/>
      <c r="M55" s="14"/>
      <c r="N55" s="14"/>
    </row>
    <row r="56" spans="1:14" ht="15.5" x14ac:dyDescent="0.35">
      <c r="A56" s="13" t="s">
        <v>56</v>
      </c>
      <c r="B56" s="15">
        <f t="shared" si="1"/>
        <v>178799946.66</v>
      </c>
      <c r="C56" s="15">
        <v>97934106.659999996</v>
      </c>
      <c r="D56" s="15">
        <v>80865840</v>
      </c>
      <c r="E56" s="16"/>
      <c r="F56" s="15"/>
      <c r="G56" s="14"/>
      <c r="H56" s="14"/>
      <c r="I56" s="14"/>
      <c r="J56" s="14"/>
      <c r="K56" s="14"/>
      <c r="L56" s="14"/>
      <c r="M56" s="14"/>
      <c r="N56" s="14"/>
    </row>
    <row r="57" spans="1:14" ht="15" x14ac:dyDescent="0.3">
      <c r="A57" s="2" t="s">
        <v>57</v>
      </c>
      <c r="B57" s="5">
        <f>+B54+B44+B42+B39+B30+B20+B14</f>
        <v>380664219.11000001</v>
      </c>
      <c r="C57" s="5">
        <f t="shared" ref="C57:H57" si="10">+C14+C20+C30+C39+C42+C44+C54</f>
        <v>201771355.50999999</v>
      </c>
      <c r="D57" s="5">
        <f t="shared" si="10"/>
        <v>178892863.60000002</v>
      </c>
      <c r="E57" s="5">
        <f t="shared" si="10"/>
        <v>0</v>
      </c>
      <c r="F57" s="5">
        <f t="shared" si="10"/>
        <v>0</v>
      </c>
      <c r="G57" s="5">
        <f t="shared" si="10"/>
        <v>0</v>
      </c>
      <c r="H57" s="5">
        <f t="shared" si="10"/>
        <v>0</v>
      </c>
      <c r="I57" s="5">
        <f>+I42+I39+I30+I20+I14</f>
        <v>0</v>
      </c>
      <c r="J57" s="5">
        <f>+J14+J20+J30+J39+J42+J44+J54</f>
        <v>0</v>
      </c>
      <c r="K57" s="5">
        <f>+K14+K20+K30+K39+K42+K44+K54</f>
        <v>0</v>
      </c>
      <c r="L57" s="5">
        <f>+L14+L20+L30+L39+L42+L44+L54</f>
        <v>0</v>
      </c>
      <c r="M57" s="5">
        <f>+M14+M20+M30+M39+M42+M44+M54</f>
        <v>0</v>
      </c>
      <c r="N57" s="5">
        <f>+N14+N20+N30+N39+N42+N44+N54</f>
        <v>0</v>
      </c>
    </row>
    <row r="58" spans="1:14" ht="15" x14ac:dyDescent="0.35">
      <c r="A58" s="9" t="s">
        <v>58</v>
      </c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</row>
    <row r="59" spans="1:14" s="6" customFormat="1" ht="15" x14ac:dyDescent="0.35">
      <c r="A59" s="11" t="s">
        <v>59</v>
      </c>
      <c r="B59" s="19">
        <f t="shared" ref="B59:B66" si="11">SUM(C59:N59)</f>
        <v>0</v>
      </c>
      <c r="C59" s="19">
        <f t="shared" ref="C59:N59" si="12">SUM(C60:C61)</f>
        <v>0</v>
      </c>
      <c r="D59" s="19">
        <f t="shared" si="12"/>
        <v>0</v>
      </c>
      <c r="E59" s="19">
        <f t="shared" si="12"/>
        <v>0</v>
      </c>
      <c r="F59" s="19">
        <f t="shared" si="12"/>
        <v>0</v>
      </c>
      <c r="G59" s="19">
        <f t="shared" si="12"/>
        <v>0</v>
      </c>
      <c r="H59" s="19">
        <f t="shared" si="12"/>
        <v>0</v>
      </c>
      <c r="I59" s="19"/>
      <c r="J59" s="19">
        <f t="shared" si="12"/>
        <v>0</v>
      </c>
      <c r="K59" s="19">
        <f t="shared" si="12"/>
        <v>0</v>
      </c>
      <c r="L59" s="19">
        <f t="shared" si="12"/>
        <v>0</v>
      </c>
      <c r="M59" s="19">
        <f t="shared" si="12"/>
        <v>0</v>
      </c>
      <c r="N59" s="19">
        <f t="shared" si="12"/>
        <v>0</v>
      </c>
    </row>
    <row r="60" spans="1:14" ht="15.5" x14ac:dyDescent="0.35">
      <c r="A60" s="13" t="s">
        <v>60</v>
      </c>
      <c r="B60" s="10">
        <f t="shared" si="11"/>
        <v>0</v>
      </c>
      <c r="C60" s="14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</row>
    <row r="61" spans="1:14" ht="15.5" x14ac:dyDescent="0.35">
      <c r="A61" s="13" t="s">
        <v>61</v>
      </c>
      <c r="B61" s="10">
        <f t="shared" si="11"/>
        <v>0</v>
      </c>
      <c r="C61" s="14">
        <v>0</v>
      </c>
      <c r="D61" s="10">
        <v>0</v>
      </c>
      <c r="E61" s="10">
        <v>0</v>
      </c>
      <c r="F61" s="10">
        <v>0</v>
      </c>
      <c r="G61" s="10">
        <v>0</v>
      </c>
      <c r="H61" s="10">
        <v>0</v>
      </c>
      <c r="I61" s="10"/>
      <c r="J61" s="10">
        <v>0</v>
      </c>
      <c r="K61" s="10"/>
      <c r="L61" s="10"/>
      <c r="M61" s="10"/>
      <c r="N61" s="10"/>
    </row>
    <row r="62" spans="1:14" s="6" customFormat="1" ht="15" x14ac:dyDescent="0.35">
      <c r="A62" s="11" t="s">
        <v>62</v>
      </c>
      <c r="B62" s="19">
        <f t="shared" si="11"/>
        <v>0</v>
      </c>
      <c r="C62" s="19">
        <f t="shared" ref="C62:N62" si="13">SUM(C63:C64)</f>
        <v>0</v>
      </c>
      <c r="D62" s="19">
        <v>0</v>
      </c>
      <c r="E62" s="19">
        <v>0</v>
      </c>
      <c r="F62" s="19">
        <f t="shared" si="13"/>
        <v>0</v>
      </c>
      <c r="G62" s="19">
        <f t="shared" si="13"/>
        <v>0</v>
      </c>
      <c r="H62" s="19">
        <f t="shared" si="13"/>
        <v>0</v>
      </c>
      <c r="I62" s="19"/>
      <c r="J62" s="19">
        <f t="shared" si="13"/>
        <v>0</v>
      </c>
      <c r="K62" s="19">
        <f t="shared" si="13"/>
        <v>0</v>
      </c>
      <c r="L62" s="19">
        <f t="shared" si="13"/>
        <v>0</v>
      </c>
      <c r="M62" s="19">
        <f t="shared" si="13"/>
        <v>0</v>
      </c>
      <c r="N62" s="19">
        <f t="shared" si="13"/>
        <v>0</v>
      </c>
    </row>
    <row r="63" spans="1:14" ht="15.5" x14ac:dyDescent="0.35">
      <c r="A63" s="13" t="s">
        <v>63</v>
      </c>
      <c r="B63" s="10">
        <f t="shared" si="11"/>
        <v>0</v>
      </c>
      <c r="C63" s="14">
        <v>0</v>
      </c>
      <c r="D63" s="10">
        <v>0</v>
      </c>
      <c r="E63" s="10">
        <v>0</v>
      </c>
      <c r="F63" s="10">
        <v>0</v>
      </c>
      <c r="G63" s="10">
        <v>0</v>
      </c>
      <c r="H63" s="10">
        <v>0</v>
      </c>
      <c r="I63" s="10"/>
      <c r="J63" s="10">
        <v>0</v>
      </c>
      <c r="K63" s="10"/>
      <c r="L63" s="10"/>
      <c r="M63" s="10"/>
      <c r="N63" s="10"/>
    </row>
    <row r="64" spans="1:14" ht="15.5" x14ac:dyDescent="0.35">
      <c r="A64" s="13" t="s">
        <v>64</v>
      </c>
      <c r="B64" s="10">
        <f t="shared" si="11"/>
        <v>0</v>
      </c>
      <c r="C64" s="14">
        <v>0</v>
      </c>
      <c r="D64" s="10">
        <v>0</v>
      </c>
      <c r="E64" s="10">
        <v>0</v>
      </c>
      <c r="F64" s="10">
        <v>0</v>
      </c>
      <c r="G64" s="10">
        <v>0</v>
      </c>
      <c r="H64" s="10">
        <v>0</v>
      </c>
      <c r="I64" s="10"/>
      <c r="J64" s="10">
        <v>0</v>
      </c>
      <c r="K64" s="10"/>
      <c r="L64" s="10"/>
      <c r="M64" s="10"/>
      <c r="N64" s="10"/>
    </row>
    <row r="65" spans="1:14" s="6" customFormat="1" ht="15" x14ac:dyDescent="0.35">
      <c r="A65" s="11" t="s">
        <v>65</v>
      </c>
      <c r="B65" s="19">
        <f t="shared" si="11"/>
        <v>0</v>
      </c>
      <c r="C65" s="19">
        <f t="shared" ref="C65:N65" si="14">SUM(C66)</f>
        <v>0</v>
      </c>
      <c r="D65" s="19">
        <v>0</v>
      </c>
      <c r="E65" s="19">
        <v>0</v>
      </c>
      <c r="F65" s="19">
        <f t="shared" si="14"/>
        <v>0</v>
      </c>
      <c r="G65" s="19">
        <f t="shared" si="14"/>
        <v>0</v>
      </c>
      <c r="H65" s="19">
        <f t="shared" si="14"/>
        <v>0</v>
      </c>
      <c r="I65" s="19"/>
      <c r="J65" s="19">
        <f t="shared" si="14"/>
        <v>0</v>
      </c>
      <c r="K65" s="19">
        <f t="shared" si="14"/>
        <v>0</v>
      </c>
      <c r="L65" s="19">
        <f t="shared" si="14"/>
        <v>0</v>
      </c>
      <c r="M65" s="19">
        <f t="shared" si="14"/>
        <v>0</v>
      </c>
      <c r="N65" s="19">
        <f t="shared" si="14"/>
        <v>0</v>
      </c>
    </row>
    <row r="66" spans="1:14" ht="15.5" x14ac:dyDescent="0.35">
      <c r="A66" s="13" t="s">
        <v>66</v>
      </c>
      <c r="B66" s="10">
        <f t="shared" si="11"/>
        <v>0</v>
      </c>
      <c r="C66" s="14">
        <v>0</v>
      </c>
      <c r="D66" s="10">
        <v>0</v>
      </c>
      <c r="E66" s="10">
        <v>0</v>
      </c>
      <c r="F66" s="10">
        <v>0</v>
      </c>
      <c r="G66" s="10">
        <v>0</v>
      </c>
      <c r="H66" s="10">
        <v>0</v>
      </c>
      <c r="I66" s="10"/>
      <c r="J66" s="10">
        <v>0</v>
      </c>
      <c r="K66" s="10"/>
      <c r="L66" s="10"/>
      <c r="M66" s="10"/>
      <c r="N66" s="10"/>
    </row>
    <row r="67" spans="1:14" ht="15" x14ac:dyDescent="0.3">
      <c r="A67" s="7" t="s">
        <v>67</v>
      </c>
      <c r="B67" s="8">
        <v>0</v>
      </c>
      <c r="C67" s="20">
        <f t="shared" ref="C67:N67" si="15">C59+C62+C65</f>
        <v>0</v>
      </c>
      <c r="D67" s="20">
        <f t="shared" si="15"/>
        <v>0</v>
      </c>
      <c r="E67" s="20">
        <f t="shared" si="15"/>
        <v>0</v>
      </c>
      <c r="F67" s="20">
        <f t="shared" si="15"/>
        <v>0</v>
      </c>
      <c r="G67" s="20">
        <f t="shared" si="15"/>
        <v>0</v>
      </c>
      <c r="H67" s="20">
        <f t="shared" si="15"/>
        <v>0</v>
      </c>
      <c r="I67" s="20"/>
      <c r="J67" s="20">
        <f t="shared" si="15"/>
        <v>0</v>
      </c>
      <c r="K67" s="20">
        <f>K59+K62+K65</f>
        <v>0</v>
      </c>
      <c r="L67" s="20">
        <f t="shared" si="15"/>
        <v>0</v>
      </c>
      <c r="M67" s="20">
        <f t="shared" si="15"/>
        <v>0</v>
      </c>
      <c r="N67" s="20">
        <f t="shared" si="15"/>
        <v>0</v>
      </c>
    </row>
    <row r="68" spans="1:14" ht="15.5" x14ac:dyDescent="0.35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</row>
    <row r="69" spans="1:14" ht="15" x14ac:dyDescent="0.3">
      <c r="A69" s="2" t="s">
        <v>68</v>
      </c>
      <c r="B69" s="5">
        <f t="shared" ref="B69:H69" si="16">+B67+B57</f>
        <v>380664219.11000001</v>
      </c>
      <c r="C69" s="23">
        <f t="shared" si="16"/>
        <v>201771355.50999999</v>
      </c>
      <c r="D69" s="23">
        <f t="shared" si="16"/>
        <v>178892863.60000002</v>
      </c>
      <c r="E69" s="23">
        <f t="shared" si="16"/>
        <v>0</v>
      </c>
      <c r="F69" s="23">
        <f t="shared" si="16"/>
        <v>0</v>
      </c>
      <c r="G69" s="23">
        <f t="shared" si="16"/>
        <v>0</v>
      </c>
      <c r="H69" s="23">
        <f t="shared" si="16"/>
        <v>0</v>
      </c>
      <c r="I69" s="23">
        <f>+I57</f>
        <v>0</v>
      </c>
      <c r="J69" s="23">
        <f>+J67+J57</f>
        <v>0</v>
      </c>
      <c r="K69" s="23">
        <f>+K67+K57</f>
        <v>0</v>
      </c>
      <c r="L69" s="23">
        <f>+L67+L57</f>
        <v>0</v>
      </c>
      <c r="M69" s="23">
        <f>+M67+M57</f>
        <v>0</v>
      </c>
      <c r="N69" s="23">
        <f>+N67+N57</f>
        <v>0</v>
      </c>
    </row>
    <row r="70" spans="1:14" ht="15.5" x14ac:dyDescent="0.35">
      <c r="A70" s="10" t="s">
        <v>83</v>
      </c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</row>
    <row r="71" spans="1:14" ht="15.5" x14ac:dyDescent="0.35">
      <c r="A71" s="10" t="s">
        <v>84</v>
      </c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</row>
    <row r="72" spans="1:14" ht="15.5" x14ac:dyDescent="0.35">
      <c r="A72" s="19" t="s">
        <v>69</v>
      </c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</row>
    <row r="73" spans="1:14" ht="15.5" x14ac:dyDescent="0.35">
      <c r="A73" s="21" t="s">
        <v>70</v>
      </c>
      <c r="B73" s="21"/>
      <c r="C73" s="21"/>
      <c r="D73" s="22"/>
      <c r="E73" s="10"/>
      <c r="F73" s="10"/>
      <c r="G73" s="10"/>
      <c r="H73" s="10"/>
      <c r="I73" s="10"/>
      <c r="J73" s="10"/>
      <c r="K73" s="10"/>
      <c r="L73" s="10"/>
      <c r="M73" s="10"/>
      <c r="N73" s="10"/>
    </row>
    <row r="74" spans="1:14" ht="15.5" x14ac:dyDescent="0.35">
      <c r="A74" s="21" t="s">
        <v>71</v>
      </c>
      <c r="B74" s="21"/>
      <c r="C74" s="21"/>
      <c r="D74" s="22"/>
      <c r="E74" s="10"/>
      <c r="F74" s="10"/>
      <c r="G74" s="10"/>
      <c r="H74" s="10"/>
      <c r="I74" s="10"/>
      <c r="J74" s="10"/>
      <c r="K74" s="10"/>
      <c r="L74" s="10"/>
      <c r="M74" s="10"/>
      <c r="N74" s="10"/>
    </row>
    <row r="75" spans="1:14" ht="15.5" x14ac:dyDescent="0.35">
      <c r="A75" s="29" t="s">
        <v>72</v>
      </c>
      <c r="B75" s="29"/>
      <c r="C75" s="29"/>
      <c r="D75" s="22"/>
      <c r="E75" s="10"/>
      <c r="F75" s="10"/>
      <c r="G75" s="10"/>
      <c r="H75" s="10"/>
      <c r="I75" s="10"/>
      <c r="J75" s="10"/>
      <c r="K75" s="10"/>
      <c r="L75" s="10"/>
      <c r="M75" s="10"/>
      <c r="N75" s="10"/>
    </row>
    <row r="76" spans="1:14" ht="15.5" x14ac:dyDescent="0.35">
      <c r="A76" s="29"/>
      <c r="B76" s="29"/>
      <c r="C76" s="29"/>
      <c r="D76" s="22"/>
      <c r="E76" s="10"/>
      <c r="F76" s="10"/>
      <c r="G76" s="10"/>
      <c r="H76" s="10"/>
      <c r="I76" s="10"/>
      <c r="J76" s="10"/>
      <c r="K76" s="10"/>
      <c r="L76" s="10"/>
      <c r="M76" s="10"/>
      <c r="N76" s="10"/>
    </row>
    <row r="77" spans="1:14" ht="15.5" x14ac:dyDescent="0.35">
      <c r="A77" s="21" t="s">
        <v>73</v>
      </c>
      <c r="B77" s="21"/>
      <c r="C77" s="21"/>
      <c r="D77" s="22"/>
      <c r="E77" s="10"/>
      <c r="F77" s="10"/>
      <c r="G77" s="10"/>
      <c r="H77" s="10"/>
      <c r="I77" s="10"/>
      <c r="J77" s="10"/>
      <c r="K77" s="10"/>
      <c r="L77" s="10"/>
      <c r="M77" s="10"/>
      <c r="N77" s="10"/>
    </row>
    <row r="78" spans="1:14" ht="15.5" x14ac:dyDescent="0.35">
      <c r="A78" s="21" t="s">
        <v>74</v>
      </c>
      <c r="B78" s="21"/>
      <c r="C78" s="21"/>
      <c r="D78" s="22"/>
      <c r="E78" s="10"/>
      <c r="F78" s="10"/>
      <c r="G78" s="10"/>
      <c r="H78" s="10"/>
      <c r="I78" s="10"/>
      <c r="J78" s="10"/>
      <c r="K78" s="10"/>
      <c r="L78" s="10"/>
      <c r="M78" s="10"/>
      <c r="N78" s="10"/>
    </row>
    <row r="79" spans="1:14" ht="15.5" x14ac:dyDescent="0.35">
      <c r="A79" s="21" t="s">
        <v>75</v>
      </c>
      <c r="B79" s="21"/>
      <c r="C79" s="21"/>
      <c r="D79" s="22"/>
      <c r="E79" s="10"/>
      <c r="F79" s="10"/>
      <c r="G79" s="10"/>
      <c r="H79" s="10"/>
      <c r="I79" s="10"/>
      <c r="J79" s="10"/>
      <c r="K79" s="10"/>
      <c r="L79" s="10"/>
      <c r="M79" s="10"/>
      <c r="N79" s="10"/>
    </row>
    <row r="80" spans="1:14" ht="15.5" x14ac:dyDescent="0.35">
      <c r="A80" s="21" t="s">
        <v>76</v>
      </c>
      <c r="B80" s="21"/>
      <c r="C80" s="21"/>
      <c r="D80" s="22"/>
      <c r="E80" s="10"/>
      <c r="F80" s="10"/>
      <c r="G80" s="10"/>
      <c r="H80" s="10"/>
      <c r="I80" s="10"/>
      <c r="J80" s="10"/>
      <c r="K80" s="10"/>
      <c r="L80" s="10"/>
      <c r="M80" s="10"/>
      <c r="N80" s="10"/>
    </row>
    <row r="81" spans="1:14" ht="15.5" x14ac:dyDescent="0.35">
      <c r="A81" s="21"/>
      <c r="B81" s="21"/>
      <c r="C81" s="21"/>
      <c r="D81" s="22"/>
      <c r="E81" s="10"/>
      <c r="F81" s="10"/>
      <c r="G81" s="10"/>
      <c r="H81" s="10"/>
      <c r="I81" s="10"/>
      <c r="J81" s="10"/>
      <c r="K81" s="10"/>
      <c r="L81" s="10"/>
      <c r="M81" s="10"/>
      <c r="N81" s="10"/>
    </row>
    <row r="82" spans="1:14" ht="15.5" x14ac:dyDescent="0.35">
      <c r="A82" s="21"/>
      <c r="B82" s="21"/>
      <c r="C82" s="21"/>
      <c r="D82" s="22"/>
      <c r="E82" s="10"/>
      <c r="F82" s="10"/>
      <c r="G82" s="10"/>
      <c r="H82" s="10"/>
      <c r="I82" s="10"/>
      <c r="J82" s="10"/>
      <c r="K82" s="10"/>
      <c r="L82" s="10"/>
      <c r="M82" s="10"/>
      <c r="N82" s="10"/>
    </row>
    <row r="83" spans="1:14" ht="15.5" x14ac:dyDescent="0.35">
      <c r="A83" s="21"/>
      <c r="B83" s="21"/>
      <c r="C83" s="21"/>
      <c r="D83" s="22"/>
      <c r="E83" s="10"/>
      <c r="F83" s="10"/>
      <c r="G83" s="10"/>
      <c r="H83" s="10"/>
      <c r="I83" s="10"/>
      <c r="J83" s="10"/>
      <c r="K83" s="10"/>
      <c r="L83" s="10"/>
      <c r="M83" s="10"/>
      <c r="N83" s="10"/>
    </row>
    <row r="84" spans="1:14" ht="15.5" x14ac:dyDescent="0.35">
      <c r="A84" s="21"/>
      <c r="B84" s="21"/>
      <c r="C84" s="21"/>
      <c r="D84" s="22"/>
      <c r="E84" s="10"/>
      <c r="F84" s="10"/>
      <c r="G84" s="10"/>
      <c r="H84" s="10"/>
      <c r="I84" s="10"/>
      <c r="J84" s="10"/>
      <c r="K84" s="10"/>
      <c r="L84" s="10"/>
      <c r="M84" s="10"/>
      <c r="N84" s="10"/>
    </row>
    <row r="85" spans="1:14" ht="15.5" x14ac:dyDescent="0.35">
      <c r="A85" s="21"/>
      <c r="B85" s="21"/>
      <c r="C85" s="21"/>
      <c r="D85" s="22"/>
      <c r="E85" s="10"/>
      <c r="F85" s="10"/>
      <c r="G85" s="10"/>
      <c r="H85" s="10"/>
      <c r="I85" s="10"/>
      <c r="J85" s="10"/>
      <c r="K85" s="10"/>
      <c r="L85" s="10"/>
      <c r="M85" s="10"/>
      <c r="N85" s="10"/>
    </row>
    <row r="86" spans="1:14" ht="15.5" x14ac:dyDescent="0.35">
      <c r="A86" s="21"/>
      <c r="B86" s="21"/>
      <c r="C86" s="21"/>
      <c r="D86" s="22"/>
      <c r="E86" s="10"/>
      <c r="F86" s="10"/>
      <c r="G86" s="10"/>
      <c r="H86" s="10"/>
      <c r="I86" s="10"/>
      <c r="J86" s="10"/>
      <c r="K86" s="10"/>
      <c r="L86" s="10"/>
      <c r="M86" s="10"/>
      <c r="N86" s="10"/>
    </row>
    <row r="87" spans="1:14" ht="15.5" x14ac:dyDescent="0.35">
      <c r="A87" s="19" t="s">
        <v>82</v>
      </c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</row>
    <row r="88" spans="1:14" ht="17.5" x14ac:dyDescent="0.35">
      <c r="A88" s="26" t="s">
        <v>79</v>
      </c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</row>
    <row r="89" spans="1:14" ht="17.5" x14ac:dyDescent="0.35">
      <c r="A89" s="26" t="s">
        <v>80</v>
      </c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</row>
    <row r="94" spans="1:14" ht="15.5" x14ac:dyDescent="0.35">
      <c r="A94" s="10"/>
    </row>
    <row r="95" spans="1:14" ht="15" x14ac:dyDescent="0.35">
      <c r="A95" s="19" t="s">
        <v>81</v>
      </c>
    </row>
    <row r="96" spans="1:14" ht="17.5" x14ac:dyDescent="0.35">
      <c r="A96" s="26" t="s">
        <v>77</v>
      </c>
    </row>
    <row r="97" spans="1:1" ht="17.5" x14ac:dyDescent="0.35">
      <c r="A97" s="26" t="s">
        <v>78</v>
      </c>
    </row>
  </sheetData>
  <mergeCells count="3">
    <mergeCell ref="A75:C76"/>
    <mergeCell ref="D6:G6"/>
    <mergeCell ref="D5:G5"/>
  </mergeCells>
  <pageMargins left="1.1811023622047245" right="0" top="0.82677165354330717" bottom="0.59055118110236227" header="0.23622047244094491" footer="0"/>
  <pageSetup scale="31" fitToWidth="0" orientation="landscape" r:id="rId1"/>
  <headerFooter>
    <oddHeader xml:space="preserve">&amp;C&amp;K0070C0DEPARTAMENTO AEROPORTUARIO 
  Año 2026
Ejecución de Gastos y Aplicaciones Financieras
Valores en RD$&amp;R
</oddHeader>
    <oddFooter>&amp;R&amp;9Pág.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EJECUCION PRESUPUESTARIA 2025</vt:lpstr>
      <vt:lpstr>'EJECUCION PRESUPUESTARIA 2025'!Títulos_a_imprimir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Hommy Castillo</dc:creator>
  <cp:lastModifiedBy>Lucianny Santos</cp:lastModifiedBy>
  <cp:lastPrinted>2026-03-19T14:00:14Z</cp:lastPrinted>
  <dcterms:created xsi:type="dcterms:W3CDTF">2025-07-14T15:51:21Z</dcterms:created>
  <dcterms:modified xsi:type="dcterms:W3CDTF">2026-03-19T14:02:25Z</dcterms:modified>
</cp:coreProperties>
</file>