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Maria Isabel\Maria Isabel 2022\NOMINA PORTAL DE TRANSP. 2022\NOMINA MES DE MARZO 2022\"/>
    </mc:Choice>
  </mc:AlternateContent>
  <bookViews>
    <workbookView xWindow="0" yWindow="0" windowWidth="21600" windowHeight="9045" tabRatio="386"/>
  </bookViews>
  <sheets>
    <sheet name="Nómina Mensual Contratado Mar. " sheetId="1" r:id="rId1"/>
  </sheets>
  <definedNames>
    <definedName name="_xlnm._FilterDatabase" localSheetId="0" hidden="1">'Nómina Mensual Contratado Mar. '!$A$5:$Q$45</definedName>
    <definedName name="_xlnm.Print_Area" localSheetId="0">'Nómina Mensual Contratado Mar. '!$A$1:$Q$69</definedName>
    <definedName name="_xlnm.Print_Titles" localSheetId="0">'Nómina Mensual Contratado Mar.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3" i="1"/>
  <c r="K43" i="1"/>
  <c r="K42" i="1"/>
  <c r="P33" i="1"/>
  <c r="P34" i="1"/>
  <c r="K39" i="1"/>
  <c r="K40" i="1"/>
  <c r="K41" i="1"/>
  <c r="K44" i="1"/>
  <c r="K33" i="1"/>
  <c r="K34" i="1"/>
  <c r="K35" i="1"/>
  <c r="K36" i="1"/>
  <c r="K37" i="1"/>
  <c r="K38" i="1"/>
  <c r="P32" i="1"/>
  <c r="K32" i="1"/>
  <c r="P28" i="1"/>
  <c r="P29" i="1"/>
  <c r="P30" i="1"/>
  <c r="P31" i="1"/>
  <c r="P35" i="1"/>
  <c r="P36" i="1"/>
  <c r="P37" i="1"/>
  <c r="P38" i="1"/>
  <c r="P39" i="1"/>
  <c r="P40" i="1"/>
  <c r="P41" i="1"/>
  <c r="P44" i="1"/>
  <c r="P27" i="1"/>
  <c r="K27" i="1"/>
  <c r="P26" i="1"/>
  <c r="K26" i="1"/>
  <c r="Q43" i="1" l="1"/>
  <c r="Q34" i="1"/>
  <c r="Q42" i="1"/>
  <c r="Q32" i="1"/>
  <c r="Q33" i="1"/>
  <c r="Q44" i="1"/>
  <c r="Q27" i="1"/>
  <c r="Q26" i="1"/>
  <c r="J45" i="1"/>
  <c r="M45" i="1"/>
  <c r="O45" i="1"/>
  <c r="I45" i="1"/>
  <c r="P6" i="1"/>
  <c r="K6" i="1"/>
  <c r="Q6" i="1" l="1"/>
  <c r="P24" i="1" l="1"/>
  <c r="K24" i="1"/>
  <c r="K7" i="1"/>
  <c r="K8" i="1"/>
  <c r="P7" i="1"/>
  <c r="K31" i="1"/>
  <c r="Q31" i="1" s="1"/>
  <c r="K28" i="1"/>
  <c r="Q28" i="1" s="1"/>
  <c r="Q41" i="1"/>
  <c r="Q39" i="1"/>
  <c r="Q40" i="1"/>
  <c r="Q24" i="1" l="1"/>
  <c r="Q7" i="1"/>
  <c r="P25" i="1"/>
  <c r="K25" i="1"/>
  <c r="P12" i="1"/>
  <c r="K12" i="1"/>
  <c r="Q12" i="1" l="1"/>
  <c r="Q25" i="1"/>
  <c r="K22" i="1"/>
  <c r="P19" i="1"/>
  <c r="K19" i="1"/>
  <c r="N20" i="1"/>
  <c r="N45" i="1" s="1"/>
  <c r="L20" i="1"/>
  <c r="L45" i="1" s="1"/>
  <c r="K20" i="1"/>
  <c r="P15" i="1"/>
  <c r="K15" i="1"/>
  <c r="P11" i="1"/>
  <c r="K11" i="1"/>
  <c r="P17" i="1"/>
  <c r="K17" i="1"/>
  <c r="K30" i="1"/>
  <c r="Q30" i="1" s="1"/>
  <c r="Q11" i="1" l="1"/>
  <c r="Q19" i="1"/>
  <c r="Q17" i="1"/>
  <c r="Q15" i="1"/>
  <c r="P20" i="1"/>
  <c r="Q20" i="1" s="1"/>
  <c r="P14" i="1" l="1"/>
  <c r="K14" i="1"/>
  <c r="Q14" i="1" l="1"/>
  <c r="P13" i="1"/>
  <c r="K13" i="1"/>
  <c r="Q13" i="1" l="1"/>
  <c r="Q38" i="1"/>
  <c r="Q37" i="1"/>
  <c r="Q36" i="1"/>
  <c r="Q35" i="1"/>
  <c r="K29" i="1"/>
  <c r="Q29" i="1" s="1"/>
  <c r="P23" i="1"/>
  <c r="K23" i="1"/>
  <c r="P22" i="1"/>
  <c r="Q22" i="1" s="1"/>
  <c r="P21" i="1"/>
  <c r="K21" i="1"/>
  <c r="P16" i="1"/>
  <c r="K16" i="1"/>
  <c r="P18" i="1"/>
  <c r="K18" i="1"/>
  <c r="P10" i="1"/>
  <c r="K10" i="1"/>
  <c r="P9" i="1"/>
  <c r="K9" i="1"/>
  <c r="P8" i="1"/>
  <c r="K45" i="1" l="1"/>
  <c r="Q8" i="1"/>
  <c r="P45" i="1"/>
  <c r="Q23" i="1"/>
  <c r="Q10" i="1"/>
  <c r="Q18" i="1"/>
  <c r="Q16" i="1"/>
  <c r="Q9" i="1"/>
  <c r="Q21" i="1"/>
  <c r="Q45" i="1" l="1"/>
</calcChain>
</file>

<file path=xl/sharedStrings.xml><?xml version="1.0" encoding="utf-8"?>
<sst xmlns="http://schemas.openxmlformats.org/spreadsheetml/2006/main" count="229" uniqueCount="120">
  <si>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</si>
  <si>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</si>
  <si>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</si>
  <si>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</si>
  <si>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</si>
  <si>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</si>
  <si>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</si>
  <si>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</si>
  <si>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</si>
  <si>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</si>
  <si>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</si>
  <si>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</si>
  <si>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</si>
  <si>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</si>
  <si>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</si>
  <si>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</si>
  <si>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</si>
  <si>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Agrimensor</t>
  </si>
  <si>
    <t>CONTRATADO</t>
  </si>
  <si>
    <t>MASCULINO</t>
  </si>
  <si>
    <t>DEPARTAMENTO DE COMUNICACIONES</t>
  </si>
  <si>
    <t>Auxiliar de Comunicación</t>
  </si>
  <si>
    <t>FEMENINO</t>
  </si>
  <si>
    <t>PEDRO TOMAS VENTURA CAPELLAN</t>
  </si>
  <si>
    <t>Asesor de Comunicaciones</t>
  </si>
  <si>
    <t>PABLO ROBERTO RODRIGUEZ RUIZ</t>
  </si>
  <si>
    <t>FAUSTO HUNGRIA MORENO GUERRERO</t>
  </si>
  <si>
    <t>DIVISION DE SERVICIOS GENERALES</t>
  </si>
  <si>
    <t>Conserje</t>
  </si>
  <si>
    <t>WINSTON MANUEL ALCANTARA GOMEZ</t>
  </si>
  <si>
    <t>Jardinero</t>
  </si>
  <si>
    <t>Ayudante de Mantenimiento</t>
  </si>
  <si>
    <t>LUIS EDUARDO  MEJIA MUÑOZ</t>
  </si>
  <si>
    <t>PLACIDO RUDECINDO HERNANDEZ</t>
  </si>
  <si>
    <t>Auxiliar de Almacén</t>
  </si>
  <si>
    <t>CARLOS DE JESUS BERROA</t>
  </si>
  <si>
    <t>Auxiliar Administrativo</t>
  </si>
  <si>
    <t>SONIA ARANE NG BAUTISTA</t>
  </si>
  <si>
    <t>DIVISION COMPRA Y SUMINISTROS</t>
  </si>
  <si>
    <t>Asesora</t>
  </si>
  <si>
    <t>DIVISION DE TRANSPORTACION</t>
  </si>
  <si>
    <t>Chofer</t>
  </si>
  <si>
    <t>Inspector Aeroportuario</t>
  </si>
  <si>
    <t>DELEGACION JOAQUIN BALAGUERHIGUERO</t>
  </si>
  <si>
    <t>EDIMENIA DIAZ HEREDIA DE JUMA</t>
  </si>
  <si>
    <t>Supervisora Aeroportuaria</t>
  </si>
  <si>
    <t>EDDY SANTANA PEREZ</t>
  </si>
  <si>
    <t>Dibujante</t>
  </si>
  <si>
    <t>LAURA MASIEL NUÑEZ BLANCO</t>
  </si>
  <si>
    <t xml:space="preserve">DEPARTAMENTO  DE  PLANIFICACION Y DESARROLLO </t>
  </si>
  <si>
    <t>Asesora de Calidad</t>
  </si>
  <si>
    <t>RAMON ERASMO ABREU ESPINAL</t>
  </si>
  <si>
    <t>DEPARTAMENTO DE INFRAESTRUCTURA AEROPORTUARIA</t>
  </si>
  <si>
    <t>ROSELYS SIOMARA MEJIA HOLGUIN</t>
  </si>
  <si>
    <t>Soporte Administrativo</t>
  </si>
  <si>
    <t>MARTIN POLANCO PAULA</t>
  </si>
  <si>
    <t xml:space="preserve">Periodista </t>
  </si>
  <si>
    <t>LENIN SANCHEZ TAVEREZ</t>
  </si>
  <si>
    <t xml:space="preserve">Auxiliar Administrativo </t>
  </si>
  <si>
    <t>GREGORY MEDINA TORRES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</si>
  <si>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</si>
  <si>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</si>
  <si>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</si>
  <si>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</si>
  <si>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</si>
  <si>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</si>
  <si>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</si>
  <si>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</si>
  <si>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</si>
  <si>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</si>
  <si>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</si>
  <si>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</si>
  <si>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</si>
  <si>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</si>
  <si>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YSMAEL LEYBA DE LOS SANTOS</t>
  </si>
  <si>
    <t>DEMETRIO GABRIEL DE LOS SANTOS GONZALEZ</t>
  </si>
  <si>
    <t>JORGELINA CASTRO SEVERINO</t>
  </si>
  <si>
    <t>DOMINGO FABIAN FABIAN</t>
  </si>
  <si>
    <t>ANITA LOPEZ</t>
  </si>
  <si>
    <t>HELIN DAYANARA CONTRERAS</t>
  </si>
  <si>
    <t>Mensajera</t>
  </si>
  <si>
    <t>GERSON  FELIZ FELIZ</t>
  </si>
  <si>
    <t>Machetero</t>
  </si>
  <si>
    <t>PEDRO  JIMENEZ JAVIER</t>
  </si>
  <si>
    <t xml:space="preserve">PEDRO  HEREDIA GONZALEZ </t>
  </si>
  <si>
    <t>Auxiliar de Activo Fijo</t>
  </si>
  <si>
    <t>JULIO RAUL ACOSTA HINOJOSA</t>
  </si>
  <si>
    <t xml:space="preserve">ABRAHAN FRIAS DE JESUS </t>
  </si>
  <si>
    <t>WILMY ISABEL RAMIREZ FRIAS</t>
  </si>
  <si>
    <t>MANUEL DE JESUS</t>
  </si>
  <si>
    <t>MARTINA MUÑOZ FIGUEROA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</si>
  <si>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</si>
  <si>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</si>
  <si>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</si>
  <si>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</si>
  <si>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</si>
  <si>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ALBERTO CHALAS</t>
  </si>
  <si>
    <t>DIVISION DE SUPERVISION AEROPORTUARIA</t>
  </si>
  <si>
    <t>DIRECCION DE DISEÑO AEROPORTUARIO</t>
  </si>
  <si>
    <t xml:space="preserve">Otros Ing. </t>
  </si>
  <si>
    <t>NATASHA NAUMI BAEZ MEJIA</t>
  </si>
  <si>
    <t>Secretaria Ejecutiva</t>
  </si>
  <si>
    <t>DIRECCION EJECUTIVA</t>
  </si>
  <si>
    <t>NOMINA DE EMPLEADOS CONTRATADOS  CORRESPONDIENTE AL MES DE MARZO 2022</t>
  </si>
  <si>
    <t>CONCEPCION MARIA PAULINO DE MEDRANO</t>
  </si>
  <si>
    <t>Enc. División Registro y Control de Nómina</t>
  </si>
  <si>
    <t>AEROPUERTO INT. LAS AMERICAS</t>
  </si>
  <si>
    <t>DEPARTAMENTO ADMINISTRATIVO</t>
  </si>
  <si>
    <t>PEDRO EUSEBIO NICOLAS SANTANA CONTRERA</t>
  </si>
  <si>
    <t>AEROPUERTO INT. PUNTA CANA</t>
  </si>
  <si>
    <t>LUIS ALBERTO RUBIO RODRIGUEZ</t>
  </si>
  <si>
    <t>JOSE RICARDO MARTINEZ ROMERO</t>
  </si>
  <si>
    <t>BERNARDINO  HERNANDEZ CONCEPCION</t>
  </si>
  <si>
    <t>HELIPUERTO DE SANTO DOMINGO</t>
  </si>
  <si>
    <t>NATIVIDAD DE LA CRUZ DE LA CRUZ</t>
  </si>
  <si>
    <t>DEPARTAMENTO DE OPERACIONES AEROPORTUARIAS</t>
  </si>
  <si>
    <t>Mensajera Interna</t>
  </si>
  <si>
    <t>Total 39 Empleados</t>
  </si>
  <si>
    <t>AMBIORIS FERRER DISLA</t>
  </si>
  <si>
    <t>AVER  FERNANDEZ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</si>
</sst>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214312</xdr:colOff>
      <xdr:row>0</xdr:row>
      <xdr:rowOff>47626</xdr:rowOff>
    </xdr:from>
    <xdr:to>
      <xdr:col>8</xdr:col>
      <xdr:colOff>255443</xdr:colOff>
      <xdr:row>3</xdr:row>
      <xdr:rowOff>104776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21062" y="47626"/>
          <a:ext cx="6970569" cy="1771650"/>
        </a:xfrm>
        <a:prstGeom prst="rect">
          <a:avLst/>
        </a:prstGeom>
      </xdr:spPr>
    </xdr:pic>
    <xdr:clientData/>
  </xdr:twoCellAnchor>
  <xdr:twoCellAnchor>
    <xdr:from>
      <xdr:col>1</xdr:col>
      <xdr:colOff>1818409</xdr:colOff>
      <xdr:row>51</xdr:row>
      <xdr:rowOff>249774</xdr:rowOff>
    </xdr:from>
    <xdr:to>
      <xdr:col>2</xdr:col>
      <xdr:colOff>1568018</xdr:colOff>
      <xdr:row>52</xdr:row>
      <xdr:rowOff>0</xdr:rowOff>
    </xdr:to>
    <xdr:cxnSp macro="">
      <xdr:nvCxnSpPr>
        <xdr:cNvPr id="3" name="3 Conector recto"/>
        <xdr:cNvCxnSpPr/>
      </xdr:nvCxnSpPr>
      <xdr:spPr>
        <a:xfrm flipV="1">
          <a:off x="2402898" y="29387615"/>
          <a:ext cx="3169950" cy="99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1978427</xdr:colOff>
      <xdr:row>51</xdr:row>
      <xdr:rowOff>229466</xdr:rowOff>
    </xdr:from>
    <xdr:to>
      <xdr:col>7</xdr:col>
      <xdr:colOff>2025505</xdr:colOff>
      <xdr:row>51</xdr:row>
      <xdr:rowOff>230703</xdr:rowOff>
    </xdr:to>
    <xdr:cxnSp macro="">
      <xdr:nvCxnSpPr>
        <xdr:cNvPr id="4" name="11 Conector recto"/>
        <xdr:cNvCxnSpPr/>
      </xdr:nvCxnSpPr>
      <xdr:spPr>
        <a:xfrm flipV="1">
          <a:off x="16075427" y="29685529"/>
          <a:ext cx="466670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18329</xdr:colOff>
      <xdr:row>52</xdr:row>
      <xdr:rowOff>11545</xdr:rowOff>
    </xdr:from>
    <xdr:to>
      <xdr:col>14</xdr:col>
      <xdr:colOff>1557915</xdr:colOff>
      <xdr:row>52</xdr:row>
      <xdr:rowOff>11545</xdr:rowOff>
    </xdr:to>
    <xdr:cxnSp macro="">
      <xdr:nvCxnSpPr>
        <xdr:cNvPr id="5" name="15 Conector recto"/>
        <xdr:cNvCxnSpPr/>
      </xdr:nvCxnSpPr>
      <xdr:spPr>
        <a:xfrm flipV="1">
          <a:off x="31284142" y="29729545"/>
          <a:ext cx="339696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1928297</xdr:colOff>
      <xdr:row>66</xdr:row>
      <xdr:rowOff>341003</xdr:rowOff>
    </xdr:from>
    <xdr:to>
      <xdr:col>2</xdr:col>
      <xdr:colOff>2184977</xdr:colOff>
      <xdr:row>66</xdr:row>
      <xdr:rowOff>341003</xdr:rowOff>
    </xdr:to>
    <xdr:cxnSp macro="">
      <xdr:nvCxnSpPr>
        <xdr:cNvPr id="6" name="17 Conector recto"/>
        <xdr:cNvCxnSpPr/>
      </xdr:nvCxnSpPr>
      <xdr:spPr>
        <a:xfrm>
          <a:off x="2523610" y="32106878"/>
          <a:ext cx="36856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2098561</xdr:colOff>
      <xdr:row>66</xdr:row>
      <xdr:rowOff>314614</xdr:rowOff>
    </xdr:from>
    <xdr:to>
      <xdr:col>7</xdr:col>
      <xdr:colOff>1930255</xdr:colOff>
      <xdr:row>66</xdr:row>
      <xdr:rowOff>314614</xdr:rowOff>
    </xdr:to>
    <xdr:cxnSp macro="">
      <xdr:nvCxnSpPr>
        <xdr:cNvPr id="7" name="23 Conector recto"/>
        <xdr:cNvCxnSpPr/>
      </xdr:nvCxnSpPr>
      <xdr:spPr>
        <a:xfrm flipV="1">
          <a:off x="16195561" y="32080489"/>
          <a:ext cx="445131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showGridLines="0" tabSelected="1" view="pageBreakPreview" zoomScale="48" zoomScaleNormal="100" zoomScaleSheetLayoutView="48" workbookViewId="0">
      <selection activeCell="G8" sqref="G8"/>
    </sheetView>
  </sheetViews>
  <sheetFormatPr baseColWidth="10" defaultColWidth="9.140625" defaultRowHeight="20.25" x14ac:dyDescent="0.25"/>
  <cols>
    <col min="1" max="1" width="8.85546875" style="6" customWidth="1"/>
    <col min="2" max="2" width="65" style="11" customWidth="1"/>
    <col min="3" max="3" width="74.8554687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29.85546875" style="6" customWidth="1"/>
    <col min="11" max="17" width="27.85546875" style="6" customWidth="1"/>
    <col min="18" max="16384" width="9.140625" style="6"/>
  </cols>
  <sheetData>
    <row r="1" spans="1:17" s="2" customFormat="1" ht="21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s="2" customFormat="1" ht="47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2" customFormat="1" ht="66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s="2" customFormat="1" ht="42" customHeight="1" x14ac:dyDescent="0.25">
      <c r="A4" s="39" t="s">
        <v>103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5" customFormat="1" ht="48" customHeight="1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99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7" s="17" customFormat="1" ht="45" customHeight="1" x14ac:dyDescent="0.25">
      <c r="A6" s="12">
        <v>1</v>
      </c>
      <c r="B6" s="13" t="s">
        <v>100</v>
      </c>
      <c r="C6" s="13" t="s">
        <v>102</v>
      </c>
      <c r="D6" s="18" t="s">
        <v>101</v>
      </c>
      <c r="E6" s="12" t="s">
        <v>18</v>
      </c>
      <c r="F6" s="12" t="s">
        <v>22</v>
      </c>
      <c r="G6" s="14">
        <v>44593</v>
      </c>
      <c r="H6" s="14">
        <v>44774</v>
      </c>
      <c r="I6" s="15">
        <v>65000</v>
      </c>
      <c r="J6" s="15">
        <v>0</v>
      </c>
      <c r="K6" s="16">
        <f>+I6</f>
        <v>65000</v>
      </c>
      <c r="L6" s="15">
        <v>1865.5</v>
      </c>
      <c r="M6" s="15">
        <v>4427.55</v>
      </c>
      <c r="N6" s="15">
        <v>1976</v>
      </c>
      <c r="O6" s="15">
        <v>0</v>
      </c>
      <c r="P6" s="16">
        <f t="shared" ref="P6:P24" si="0">+L6+M6+N6</f>
        <v>8269.0499999999993</v>
      </c>
      <c r="Q6" s="16">
        <f t="shared" ref="Q6:Q25" si="1">+K6-P6</f>
        <v>56730.95</v>
      </c>
    </row>
    <row r="7" spans="1:17" s="17" customFormat="1" ht="45" customHeight="1" x14ac:dyDescent="0.25">
      <c r="A7" s="12">
        <v>2</v>
      </c>
      <c r="B7" s="13" t="s">
        <v>74</v>
      </c>
      <c r="C7" s="13" t="s">
        <v>16</v>
      </c>
      <c r="D7" s="18" t="s">
        <v>17</v>
      </c>
      <c r="E7" s="12" t="s">
        <v>18</v>
      </c>
      <c r="F7" s="12" t="s">
        <v>19</v>
      </c>
      <c r="G7" s="14">
        <v>44531</v>
      </c>
      <c r="H7" s="14">
        <v>44713</v>
      </c>
      <c r="I7" s="15">
        <v>40000</v>
      </c>
      <c r="J7" s="15">
        <v>0</v>
      </c>
      <c r="K7" s="16">
        <f>+I7</f>
        <v>40000</v>
      </c>
      <c r="L7" s="15">
        <v>1148</v>
      </c>
      <c r="M7" s="15">
        <v>442.65</v>
      </c>
      <c r="N7" s="15">
        <v>1216</v>
      </c>
      <c r="O7" s="15">
        <v>0</v>
      </c>
      <c r="P7" s="16">
        <f t="shared" si="0"/>
        <v>2806.65</v>
      </c>
      <c r="Q7" s="16">
        <f t="shared" si="1"/>
        <v>37193.35</v>
      </c>
    </row>
    <row r="8" spans="1:17" s="17" customFormat="1" ht="45" customHeight="1" x14ac:dyDescent="0.25">
      <c r="A8" s="12">
        <v>3</v>
      </c>
      <c r="B8" s="13" t="s">
        <v>23</v>
      </c>
      <c r="C8" s="13" t="s">
        <v>20</v>
      </c>
      <c r="D8" s="18" t="s">
        <v>24</v>
      </c>
      <c r="E8" s="12" t="s">
        <v>18</v>
      </c>
      <c r="F8" s="12" t="s">
        <v>19</v>
      </c>
      <c r="G8" s="14">
        <v>44564</v>
      </c>
      <c r="H8" s="14">
        <v>44745</v>
      </c>
      <c r="I8" s="15">
        <v>60000</v>
      </c>
      <c r="J8" s="15">
        <v>0</v>
      </c>
      <c r="K8" s="16">
        <f>+I8</f>
        <v>60000</v>
      </c>
      <c r="L8" s="15">
        <v>1722</v>
      </c>
      <c r="M8" s="15">
        <v>3486.65</v>
      </c>
      <c r="N8" s="15">
        <v>1824</v>
      </c>
      <c r="O8" s="15">
        <v>0</v>
      </c>
      <c r="P8" s="16">
        <f t="shared" si="0"/>
        <v>7032.65</v>
      </c>
      <c r="Q8" s="16">
        <f t="shared" si="1"/>
        <v>52967.35</v>
      </c>
    </row>
    <row r="9" spans="1:17" s="17" customFormat="1" ht="45" customHeight="1" x14ac:dyDescent="0.25">
      <c r="A9" s="12">
        <v>4</v>
      </c>
      <c r="B9" s="13" t="s">
        <v>25</v>
      </c>
      <c r="C9" s="13" t="s">
        <v>20</v>
      </c>
      <c r="D9" s="18" t="s">
        <v>21</v>
      </c>
      <c r="E9" s="12" t="s">
        <v>18</v>
      </c>
      <c r="F9" s="12" t="s">
        <v>19</v>
      </c>
      <c r="G9" s="14">
        <v>44593</v>
      </c>
      <c r="H9" s="14">
        <v>44774</v>
      </c>
      <c r="I9" s="15">
        <v>15000</v>
      </c>
      <c r="J9" s="15">
        <v>0</v>
      </c>
      <c r="K9" s="16">
        <f t="shared" ref="K9:K44" si="2">+I9+J9</f>
        <v>15000</v>
      </c>
      <c r="L9" s="15">
        <v>430.5</v>
      </c>
      <c r="M9" s="15">
        <v>0</v>
      </c>
      <c r="N9" s="15">
        <v>456</v>
      </c>
      <c r="O9" s="15">
        <v>0</v>
      </c>
      <c r="P9" s="16">
        <f t="shared" si="0"/>
        <v>886.5</v>
      </c>
      <c r="Q9" s="16">
        <f t="shared" si="1"/>
        <v>14113.5</v>
      </c>
    </row>
    <row r="10" spans="1:17" s="17" customFormat="1" ht="45" customHeight="1" x14ac:dyDescent="0.25">
      <c r="A10" s="12">
        <v>5</v>
      </c>
      <c r="B10" s="13" t="s">
        <v>26</v>
      </c>
      <c r="C10" s="13" t="s">
        <v>20</v>
      </c>
      <c r="D10" s="18" t="s">
        <v>21</v>
      </c>
      <c r="E10" s="12" t="s">
        <v>18</v>
      </c>
      <c r="F10" s="12" t="s">
        <v>19</v>
      </c>
      <c r="G10" s="14">
        <v>44593</v>
      </c>
      <c r="H10" s="14">
        <v>44774</v>
      </c>
      <c r="I10" s="15">
        <v>20000</v>
      </c>
      <c r="J10" s="15">
        <v>0</v>
      </c>
      <c r="K10" s="16">
        <f t="shared" si="2"/>
        <v>20000</v>
      </c>
      <c r="L10" s="15">
        <v>574</v>
      </c>
      <c r="M10" s="15">
        <v>0</v>
      </c>
      <c r="N10" s="15">
        <v>608</v>
      </c>
      <c r="O10" s="15">
        <v>0</v>
      </c>
      <c r="P10" s="16">
        <f t="shared" si="0"/>
        <v>1182</v>
      </c>
      <c r="Q10" s="16">
        <f t="shared" si="1"/>
        <v>18818</v>
      </c>
    </row>
    <row r="11" spans="1:17" s="17" customFormat="1" ht="45" customHeight="1" x14ac:dyDescent="0.25">
      <c r="A11" s="12">
        <v>6</v>
      </c>
      <c r="B11" s="13" t="s">
        <v>75</v>
      </c>
      <c r="C11" s="13" t="s">
        <v>20</v>
      </c>
      <c r="D11" s="18" t="s">
        <v>21</v>
      </c>
      <c r="E11" s="12" t="s">
        <v>18</v>
      </c>
      <c r="F11" s="12" t="s">
        <v>19</v>
      </c>
      <c r="G11" s="14">
        <v>44531</v>
      </c>
      <c r="H11" s="14">
        <v>44713</v>
      </c>
      <c r="I11" s="15">
        <v>20000</v>
      </c>
      <c r="J11" s="15">
        <v>0</v>
      </c>
      <c r="K11" s="16">
        <f t="shared" si="2"/>
        <v>20000</v>
      </c>
      <c r="L11" s="15">
        <v>574</v>
      </c>
      <c r="M11" s="15">
        <v>0</v>
      </c>
      <c r="N11" s="15">
        <v>608</v>
      </c>
      <c r="O11" s="15">
        <v>0</v>
      </c>
      <c r="P11" s="16">
        <f t="shared" ref="P11:P12" si="3">+L11+M11+N11</f>
        <v>1182</v>
      </c>
      <c r="Q11" s="16">
        <f t="shared" si="1"/>
        <v>18818</v>
      </c>
    </row>
    <row r="12" spans="1:17" s="17" customFormat="1" ht="45" customHeight="1" x14ac:dyDescent="0.25">
      <c r="A12" s="12">
        <v>7</v>
      </c>
      <c r="B12" s="13" t="s">
        <v>76</v>
      </c>
      <c r="C12" s="13" t="s">
        <v>20</v>
      </c>
      <c r="D12" s="18" t="s">
        <v>21</v>
      </c>
      <c r="E12" s="12" t="s">
        <v>18</v>
      </c>
      <c r="F12" s="12" t="s">
        <v>22</v>
      </c>
      <c r="G12" s="14">
        <v>44531</v>
      </c>
      <c r="H12" s="14">
        <v>44713</v>
      </c>
      <c r="I12" s="15">
        <v>15000</v>
      </c>
      <c r="J12" s="15">
        <v>0</v>
      </c>
      <c r="K12" s="16">
        <f t="shared" si="2"/>
        <v>15000</v>
      </c>
      <c r="L12" s="15">
        <v>430.5</v>
      </c>
      <c r="M12" s="15">
        <v>0</v>
      </c>
      <c r="N12" s="15">
        <v>456</v>
      </c>
      <c r="O12" s="15">
        <v>0</v>
      </c>
      <c r="P12" s="16">
        <f t="shared" si="3"/>
        <v>886.5</v>
      </c>
      <c r="Q12" s="16">
        <f t="shared" si="1"/>
        <v>14113.5</v>
      </c>
    </row>
    <row r="13" spans="1:17" s="17" customFormat="1" ht="45" customHeight="1" x14ac:dyDescent="0.25">
      <c r="A13" s="12">
        <v>8</v>
      </c>
      <c r="B13" s="13" t="s">
        <v>55</v>
      </c>
      <c r="C13" s="13" t="s">
        <v>20</v>
      </c>
      <c r="D13" s="18" t="s">
        <v>56</v>
      </c>
      <c r="E13" s="12" t="s">
        <v>18</v>
      </c>
      <c r="F13" s="12" t="s">
        <v>19</v>
      </c>
      <c r="G13" s="14">
        <v>44501</v>
      </c>
      <c r="H13" s="14">
        <v>44682</v>
      </c>
      <c r="I13" s="15">
        <v>25000</v>
      </c>
      <c r="J13" s="15">
        <v>0</v>
      </c>
      <c r="K13" s="16">
        <f t="shared" si="2"/>
        <v>25000</v>
      </c>
      <c r="L13" s="15">
        <v>717.5</v>
      </c>
      <c r="M13" s="15">
        <v>0</v>
      </c>
      <c r="N13" s="15">
        <v>760</v>
      </c>
      <c r="O13" s="15">
        <v>0</v>
      </c>
      <c r="P13" s="16">
        <f t="shared" si="0"/>
        <v>1477.5</v>
      </c>
      <c r="Q13" s="16">
        <f t="shared" si="1"/>
        <v>23522.5</v>
      </c>
    </row>
    <row r="14" spans="1:17" s="17" customFormat="1" ht="45" customHeight="1" x14ac:dyDescent="0.25">
      <c r="A14" s="12">
        <v>9</v>
      </c>
      <c r="B14" s="13" t="s">
        <v>57</v>
      </c>
      <c r="C14" s="13" t="s">
        <v>27</v>
      </c>
      <c r="D14" s="18" t="s">
        <v>58</v>
      </c>
      <c r="E14" s="12" t="s">
        <v>18</v>
      </c>
      <c r="F14" s="12" t="s">
        <v>22</v>
      </c>
      <c r="G14" s="14">
        <v>44501</v>
      </c>
      <c r="H14" s="14">
        <v>44682</v>
      </c>
      <c r="I14" s="15">
        <v>30000</v>
      </c>
      <c r="J14" s="15">
        <v>0</v>
      </c>
      <c r="K14" s="16">
        <f t="shared" si="2"/>
        <v>30000</v>
      </c>
      <c r="L14" s="15">
        <v>861</v>
      </c>
      <c r="M14" s="15">
        <v>0</v>
      </c>
      <c r="N14" s="15">
        <v>912</v>
      </c>
      <c r="O14" s="15">
        <v>0</v>
      </c>
      <c r="P14" s="16">
        <f t="shared" ref="P14:P20" si="4">+L14+M14+N14</f>
        <v>1773</v>
      </c>
      <c r="Q14" s="16">
        <f t="shared" si="1"/>
        <v>28227</v>
      </c>
    </row>
    <row r="15" spans="1:17" s="17" customFormat="1" ht="45" customHeight="1" x14ac:dyDescent="0.25">
      <c r="A15" s="12">
        <v>10</v>
      </c>
      <c r="B15" s="13" t="s">
        <v>77</v>
      </c>
      <c r="C15" s="13" t="s">
        <v>27</v>
      </c>
      <c r="D15" s="18" t="s">
        <v>31</v>
      </c>
      <c r="E15" s="12" t="s">
        <v>18</v>
      </c>
      <c r="F15" s="12" t="s">
        <v>19</v>
      </c>
      <c r="G15" s="14">
        <v>44531</v>
      </c>
      <c r="H15" s="14">
        <v>44713</v>
      </c>
      <c r="I15" s="15">
        <v>30000</v>
      </c>
      <c r="J15" s="15">
        <v>0</v>
      </c>
      <c r="K15" s="16">
        <f t="shared" si="2"/>
        <v>30000</v>
      </c>
      <c r="L15" s="15">
        <v>861</v>
      </c>
      <c r="M15" s="15">
        <v>0</v>
      </c>
      <c r="N15" s="15">
        <v>912</v>
      </c>
      <c r="O15" s="15">
        <v>0</v>
      </c>
      <c r="P15" s="16">
        <f t="shared" si="4"/>
        <v>1773</v>
      </c>
      <c r="Q15" s="16">
        <f t="shared" si="1"/>
        <v>28227</v>
      </c>
    </row>
    <row r="16" spans="1:17" s="17" customFormat="1" ht="45" customHeight="1" x14ac:dyDescent="0.25">
      <c r="A16" s="12">
        <v>11</v>
      </c>
      <c r="B16" s="13" t="s">
        <v>32</v>
      </c>
      <c r="C16" s="13" t="s">
        <v>27</v>
      </c>
      <c r="D16" s="18" t="s">
        <v>31</v>
      </c>
      <c r="E16" s="12" t="s">
        <v>18</v>
      </c>
      <c r="F16" s="12" t="s">
        <v>19</v>
      </c>
      <c r="G16" s="14">
        <v>44531</v>
      </c>
      <c r="H16" s="14">
        <v>44713</v>
      </c>
      <c r="I16" s="15">
        <v>25000</v>
      </c>
      <c r="J16" s="15">
        <v>0</v>
      </c>
      <c r="K16" s="16">
        <f t="shared" si="2"/>
        <v>25000</v>
      </c>
      <c r="L16" s="15">
        <v>717.5</v>
      </c>
      <c r="M16" s="15">
        <v>0</v>
      </c>
      <c r="N16" s="15">
        <v>760</v>
      </c>
      <c r="O16" s="15">
        <v>0</v>
      </c>
      <c r="P16" s="16">
        <f t="shared" si="4"/>
        <v>1477.5</v>
      </c>
      <c r="Q16" s="16">
        <f t="shared" si="1"/>
        <v>23522.5</v>
      </c>
    </row>
    <row r="17" spans="1:17" s="17" customFormat="1" ht="45" customHeight="1" x14ac:dyDescent="0.25">
      <c r="A17" s="12">
        <v>12</v>
      </c>
      <c r="B17" s="13" t="s">
        <v>78</v>
      </c>
      <c r="C17" s="13" t="s">
        <v>27</v>
      </c>
      <c r="D17" s="18" t="s">
        <v>28</v>
      </c>
      <c r="E17" s="12" t="s">
        <v>18</v>
      </c>
      <c r="F17" s="12" t="s">
        <v>22</v>
      </c>
      <c r="G17" s="14">
        <v>44531</v>
      </c>
      <c r="H17" s="14">
        <v>44713</v>
      </c>
      <c r="I17" s="15">
        <v>20000</v>
      </c>
      <c r="J17" s="15">
        <v>0</v>
      </c>
      <c r="K17" s="16">
        <f t="shared" si="2"/>
        <v>20000</v>
      </c>
      <c r="L17" s="15">
        <v>574</v>
      </c>
      <c r="M17" s="15"/>
      <c r="N17" s="15">
        <v>608</v>
      </c>
      <c r="O17" s="15">
        <v>0</v>
      </c>
      <c r="P17" s="16">
        <f t="shared" si="4"/>
        <v>1182</v>
      </c>
      <c r="Q17" s="16">
        <f t="shared" si="1"/>
        <v>18818</v>
      </c>
    </row>
    <row r="18" spans="1:17" s="17" customFormat="1" ht="45" customHeight="1" x14ac:dyDescent="0.25">
      <c r="A18" s="12">
        <v>13</v>
      </c>
      <c r="B18" s="13" t="s">
        <v>29</v>
      </c>
      <c r="C18" s="13" t="s">
        <v>27</v>
      </c>
      <c r="D18" s="18" t="s">
        <v>30</v>
      </c>
      <c r="E18" s="12" t="s">
        <v>18</v>
      </c>
      <c r="F18" s="12" t="s">
        <v>19</v>
      </c>
      <c r="G18" s="14">
        <v>44531</v>
      </c>
      <c r="H18" s="14">
        <v>44713</v>
      </c>
      <c r="I18" s="15">
        <v>15000</v>
      </c>
      <c r="J18" s="15">
        <v>0</v>
      </c>
      <c r="K18" s="16">
        <f t="shared" si="2"/>
        <v>15000</v>
      </c>
      <c r="L18" s="15">
        <v>430.5</v>
      </c>
      <c r="M18" s="15">
        <v>0</v>
      </c>
      <c r="N18" s="15">
        <v>456</v>
      </c>
      <c r="O18" s="15">
        <v>0</v>
      </c>
      <c r="P18" s="16">
        <f t="shared" si="4"/>
        <v>886.5</v>
      </c>
      <c r="Q18" s="16">
        <f t="shared" si="1"/>
        <v>14113.5</v>
      </c>
    </row>
    <row r="19" spans="1:17" s="17" customFormat="1" ht="45" customHeight="1" x14ac:dyDescent="0.25">
      <c r="A19" s="12">
        <v>14</v>
      </c>
      <c r="B19" s="13" t="s">
        <v>79</v>
      </c>
      <c r="C19" s="13" t="s">
        <v>27</v>
      </c>
      <c r="D19" s="18" t="s">
        <v>80</v>
      </c>
      <c r="E19" s="12" t="s">
        <v>18</v>
      </c>
      <c r="F19" s="12" t="s">
        <v>22</v>
      </c>
      <c r="G19" s="14">
        <v>44531</v>
      </c>
      <c r="H19" s="14">
        <v>44713</v>
      </c>
      <c r="I19" s="15">
        <v>15000</v>
      </c>
      <c r="J19" s="15">
        <v>0</v>
      </c>
      <c r="K19" s="16">
        <f t="shared" si="2"/>
        <v>15000</v>
      </c>
      <c r="L19" s="15">
        <v>430.5</v>
      </c>
      <c r="M19" s="15">
        <v>0</v>
      </c>
      <c r="N19" s="15">
        <v>456</v>
      </c>
      <c r="O19" s="15">
        <v>0</v>
      </c>
      <c r="P19" s="16">
        <f t="shared" si="4"/>
        <v>886.5</v>
      </c>
      <c r="Q19" s="16">
        <f t="shared" si="1"/>
        <v>14113.5</v>
      </c>
    </row>
    <row r="20" spans="1:17" s="17" customFormat="1" ht="45" customHeight="1" x14ac:dyDescent="0.25">
      <c r="A20" s="12">
        <v>15</v>
      </c>
      <c r="B20" s="13" t="s">
        <v>81</v>
      </c>
      <c r="C20" s="13" t="s">
        <v>27</v>
      </c>
      <c r="D20" s="18" t="s">
        <v>82</v>
      </c>
      <c r="E20" s="12" t="s">
        <v>18</v>
      </c>
      <c r="F20" s="12" t="s">
        <v>19</v>
      </c>
      <c r="G20" s="14">
        <v>44501</v>
      </c>
      <c r="H20" s="14">
        <v>44682</v>
      </c>
      <c r="I20" s="15">
        <v>5000</v>
      </c>
      <c r="J20" s="15">
        <v>0</v>
      </c>
      <c r="K20" s="16">
        <f t="shared" si="2"/>
        <v>5000</v>
      </c>
      <c r="L20" s="15">
        <f>+I20*2.87/100</f>
        <v>143.5</v>
      </c>
      <c r="M20" s="15">
        <v>0</v>
      </c>
      <c r="N20" s="15">
        <f>+I20*3.04/100</f>
        <v>152</v>
      </c>
      <c r="O20" s="15">
        <v>0</v>
      </c>
      <c r="P20" s="16">
        <f t="shared" si="4"/>
        <v>295.5</v>
      </c>
      <c r="Q20" s="16">
        <f t="shared" si="1"/>
        <v>4704.5</v>
      </c>
    </row>
    <row r="21" spans="1:17" s="17" customFormat="1" ht="45" customHeight="1" x14ac:dyDescent="0.25">
      <c r="A21" s="12">
        <v>16</v>
      </c>
      <c r="B21" s="13" t="s">
        <v>33</v>
      </c>
      <c r="C21" s="13" t="s">
        <v>107</v>
      </c>
      <c r="D21" s="18" t="s">
        <v>34</v>
      </c>
      <c r="E21" s="12" t="s">
        <v>18</v>
      </c>
      <c r="F21" s="12" t="s">
        <v>19</v>
      </c>
      <c r="G21" s="14">
        <v>44501</v>
      </c>
      <c r="H21" s="14">
        <v>44682</v>
      </c>
      <c r="I21" s="15">
        <v>30000</v>
      </c>
      <c r="J21" s="15">
        <v>0</v>
      </c>
      <c r="K21" s="16">
        <f t="shared" si="2"/>
        <v>30000</v>
      </c>
      <c r="L21" s="15">
        <v>861</v>
      </c>
      <c r="M21" s="15">
        <v>0</v>
      </c>
      <c r="N21" s="15">
        <v>912</v>
      </c>
      <c r="O21" s="15">
        <v>0</v>
      </c>
      <c r="P21" s="16">
        <f t="shared" si="0"/>
        <v>1773</v>
      </c>
      <c r="Q21" s="16">
        <f t="shared" si="1"/>
        <v>28227</v>
      </c>
    </row>
    <row r="22" spans="1:17" s="17" customFormat="1" ht="45" customHeight="1" x14ac:dyDescent="0.25">
      <c r="A22" s="12">
        <v>17</v>
      </c>
      <c r="B22" s="13" t="s">
        <v>35</v>
      </c>
      <c r="C22" s="13" t="s">
        <v>107</v>
      </c>
      <c r="D22" s="18" t="s">
        <v>36</v>
      </c>
      <c r="E22" s="12" t="s">
        <v>18</v>
      </c>
      <c r="F22" s="12" t="s">
        <v>19</v>
      </c>
      <c r="G22" s="14">
        <v>44593</v>
      </c>
      <c r="H22" s="14">
        <v>44774</v>
      </c>
      <c r="I22" s="15">
        <v>25000</v>
      </c>
      <c r="J22" s="15">
        <v>0</v>
      </c>
      <c r="K22" s="16">
        <f t="shared" si="2"/>
        <v>25000</v>
      </c>
      <c r="L22" s="15">
        <v>717.5</v>
      </c>
      <c r="M22" s="15">
        <v>0</v>
      </c>
      <c r="N22" s="15">
        <v>760</v>
      </c>
      <c r="O22" s="15">
        <v>0</v>
      </c>
      <c r="P22" s="16">
        <f t="shared" si="0"/>
        <v>1477.5</v>
      </c>
      <c r="Q22" s="16">
        <f t="shared" si="1"/>
        <v>23522.5</v>
      </c>
    </row>
    <row r="23" spans="1:17" s="17" customFormat="1" ht="45" customHeight="1" x14ac:dyDescent="0.25">
      <c r="A23" s="12">
        <v>18</v>
      </c>
      <c r="B23" s="13" t="s">
        <v>37</v>
      </c>
      <c r="C23" s="13" t="s">
        <v>38</v>
      </c>
      <c r="D23" s="18" t="s">
        <v>39</v>
      </c>
      <c r="E23" s="12" t="s">
        <v>18</v>
      </c>
      <c r="F23" s="12" t="s">
        <v>22</v>
      </c>
      <c r="G23" s="14">
        <v>44470</v>
      </c>
      <c r="H23" s="14">
        <v>44652</v>
      </c>
      <c r="I23" s="15">
        <v>75000</v>
      </c>
      <c r="J23" s="15">
        <v>0</v>
      </c>
      <c r="K23" s="16">
        <f t="shared" si="2"/>
        <v>75000</v>
      </c>
      <c r="L23" s="15">
        <v>2152.5</v>
      </c>
      <c r="M23" s="15">
        <v>6309.35</v>
      </c>
      <c r="N23" s="15">
        <v>2280</v>
      </c>
      <c r="O23" s="15">
        <v>0</v>
      </c>
      <c r="P23" s="16">
        <f t="shared" si="0"/>
        <v>10741.85</v>
      </c>
      <c r="Q23" s="16">
        <f t="shared" si="1"/>
        <v>64258.15</v>
      </c>
    </row>
    <row r="24" spans="1:17" s="17" customFormat="1" ht="45" customHeight="1" x14ac:dyDescent="0.25">
      <c r="A24" s="12">
        <v>19</v>
      </c>
      <c r="B24" s="13" t="s">
        <v>83</v>
      </c>
      <c r="C24" s="13" t="s">
        <v>40</v>
      </c>
      <c r="D24" s="18" t="s">
        <v>54</v>
      </c>
      <c r="E24" s="12" t="s">
        <v>18</v>
      </c>
      <c r="F24" s="12" t="s">
        <v>19</v>
      </c>
      <c r="G24" s="14">
        <v>44531</v>
      </c>
      <c r="H24" s="14">
        <v>44713</v>
      </c>
      <c r="I24" s="15">
        <v>30000</v>
      </c>
      <c r="J24" s="15">
        <v>0</v>
      </c>
      <c r="K24" s="16">
        <f t="shared" si="2"/>
        <v>30000</v>
      </c>
      <c r="L24" s="15">
        <v>861</v>
      </c>
      <c r="M24" s="15">
        <v>0</v>
      </c>
      <c r="N24" s="15">
        <v>912</v>
      </c>
      <c r="O24" s="15">
        <v>0</v>
      </c>
      <c r="P24" s="16">
        <f t="shared" si="0"/>
        <v>1773</v>
      </c>
      <c r="Q24" s="16">
        <f t="shared" si="1"/>
        <v>28227</v>
      </c>
    </row>
    <row r="25" spans="1:17" s="17" customFormat="1" ht="45" customHeight="1" x14ac:dyDescent="0.25">
      <c r="A25" s="12">
        <v>20</v>
      </c>
      <c r="B25" s="13" t="s">
        <v>86</v>
      </c>
      <c r="C25" s="13" t="s">
        <v>106</v>
      </c>
      <c r="D25" s="18" t="s">
        <v>42</v>
      </c>
      <c r="E25" s="12" t="s">
        <v>18</v>
      </c>
      <c r="F25" s="12" t="s">
        <v>19</v>
      </c>
      <c r="G25" s="14">
        <v>44531</v>
      </c>
      <c r="H25" s="14">
        <v>44713</v>
      </c>
      <c r="I25" s="15">
        <v>40000</v>
      </c>
      <c r="J25" s="15">
        <v>0</v>
      </c>
      <c r="K25" s="16">
        <f t="shared" si="2"/>
        <v>40000</v>
      </c>
      <c r="L25" s="15">
        <v>1148</v>
      </c>
      <c r="M25" s="15">
        <v>442.65</v>
      </c>
      <c r="N25" s="15">
        <v>1216</v>
      </c>
      <c r="O25" s="15">
        <v>0</v>
      </c>
      <c r="P25" s="16">
        <f t="shared" ref="P25" si="5">+L25+M25+N25</f>
        <v>2806.65</v>
      </c>
      <c r="Q25" s="16">
        <f t="shared" si="1"/>
        <v>37193.35</v>
      </c>
    </row>
    <row r="26" spans="1:17" s="17" customFormat="1" ht="45" customHeight="1" x14ac:dyDescent="0.25">
      <c r="A26" s="12">
        <v>21</v>
      </c>
      <c r="B26" s="13" t="s">
        <v>108</v>
      </c>
      <c r="C26" s="13" t="s">
        <v>109</v>
      </c>
      <c r="D26" s="18" t="s">
        <v>42</v>
      </c>
      <c r="E26" s="12" t="s">
        <v>18</v>
      </c>
      <c r="F26" s="12" t="s">
        <v>19</v>
      </c>
      <c r="G26" s="14">
        <v>44621</v>
      </c>
      <c r="H26" s="14">
        <v>44805</v>
      </c>
      <c r="I26" s="15">
        <v>35000</v>
      </c>
      <c r="J26" s="15">
        <v>0</v>
      </c>
      <c r="K26" s="16">
        <f t="shared" si="2"/>
        <v>35000</v>
      </c>
      <c r="L26" s="15">
        <v>1004.5</v>
      </c>
      <c r="M26" s="15">
        <v>0</v>
      </c>
      <c r="N26" s="15">
        <v>1064</v>
      </c>
      <c r="O26" s="15">
        <v>0</v>
      </c>
      <c r="P26" s="16">
        <f t="shared" ref="P26" si="6">+L26+M26+N26</f>
        <v>2068.5</v>
      </c>
      <c r="Q26" s="16">
        <f t="shared" ref="Q26" si="7">+K26-P26</f>
        <v>32931.5</v>
      </c>
    </row>
    <row r="27" spans="1:17" s="17" customFormat="1" ht="45" customHeight="1" x14ac:dyDescent="0.25">
      <c r="A27" s="12">
        <v>22</v>
      </c>
      <c r="B27" s="13" t="s">
        <v>110</v>
      </c>
      <c r="C27" s="13" t="s">
        <v>109</v>
      </c>
      <c r="D27" s="18" t="s">
        <v>41</v>
      </c>
      <c r="E27" s="12" t="s">
        <v>18</v>
      </c>
      <c r="F27" s="12" t="s">
        <v>19</v>
      </c>
      <c r="G27" s="14">
        <v>44621</v>
      </c>
      <c r="H27" s="14">
        <v>44805</v>
      </c>
      <c r="I27" s="15">
        <v>30000</v>
      </c>
      <c r="J27" s="15">
        <v>0</v>
      </c>
      <c r="K27" s="16">
        <f t="shared" si="2"/>
        <v>30000</v>
      </c>
      <c r="L27" s="15">
        <v>861</v>
      </c>
      <c r="M27" s="15">
        <v>0</v>
      </c>
      <c r="N27" s="15">
        <v>912</v>
      </c>
      <c r="O27" s="15">
        <v>0</v>
      </c>
      <c r="P27" s="16">
        <f t="shared" ref="P27:P28" si="8">+L27+M27+N27</f>
        <v>1773</v>
      </c>
      <c r="Q27" s="16">
        <f t="shared" ref="Q27:Q28" si="9">+K27-P27</f>
        <v>28227</v>
      </c>
    </row>
    <row r="28" spans="1:17" s="17" customFormat="1" ht="45" customHeight="1" x14ac:dyDescent="0.25">
      <c r="A28" s="12">
        <v>23</v>
      </c>
      <c r="B28" s="13" t="s">
        <v>84</v>
      </c>
      <c r="C28" s="13" t="s">
        <v>94</v>
      </c>
      <c r="D28" s="18" t="s">
        <v>85</v>
      </c>
      <c r="E28" s="12" t="s">
        <v>18</v>
      </c>
      <c r="F28" s="12" t="s">
        <v>19</v>
      </c>
      <c r="G28" s="14">
        <v>44531</v>
      </c>
      <c r="H28" s="14">
        <v>44713</v>
      </c>
      <c r="I28" s="15">
        <v>30000</v>
      </c>
      <c r="J28" s="15">
        <v>0</v>
      </c>
      <c r="K28" s="16">
        <f t="shared" si="2"/>
        <v>30000</v>
      </c>
      <c r="L28" s="15">
        <v>861</v>
      </c>
      <c r="M28" s="15">
        <v>0</v>
      </c>
      <c r="N28" s="15">
        <v>912</v>
      </c>
      <c r="O28" s="15">
        <v>0</v>
      </c>
      <c r="P28" s="16">
        <f t="shared" si="8"/>
        <v>1773</v>
      </c>
      <c r="Q28" s="16">
        <f t="shared" si="9"/>
        <v>28227</v>
      </c>
    </row>
    <row r="29" spans="1:17" s="17" customFormat="1" ht="45" customHeight="1" x14ac:dyDescent="0.25">
      <c r="A29" s="12">
        <v>24</v>
      </c>
      <c r="B29" s="13" t="s">
        <v>44</v>
      </c>
      <c r="C29" s="13" t="s">
        <v>43</v>
      </c>
      <c r="D29" s="18" t="s">
        <v>45</v>
      </c>
      <c r="E29" s="12" t="s">
        <v>18</v>
      </c>
      <c r="F29" s="12" t="s">
        <v>22</v>
      </c>
      <c r="G29" s="14">
        <v>44470</v>
      </c>
      <c r="H29" s="14">
        <v>44652</v>
      </c>
      <c r="I29" s="15">
        <v>50000</v>
      </c>
      <c r="J29" s="15">
        <v>0</v>
      </c>
      <c r="K29" s="16">
        <f t="shared" si="2"/>
        <v>50000</v>
      </c>
      <c r="L29" s="15">
        <v>1435</v>
      </c>
      <c r="M29" s="15">
        <v>1854</v>
      </c>
      <c r="N29" s="15">
        <v>1520</v>
      </c>
      <c r="O29" s="15">
        <v>0</v>
      </c>
      <c r="P29" s="16">
        <f t="shared" ref="P29:P44" si="10">+L29+M29+N29</f>
        <v>4809</v>
      </c>
      <c r="Q29" s="16">
        <f t="shared" ref="Q29:Q44" si="11">+K29-P29</f>
        <v>45191</v>
      </c>
    </row>
    <row r="30" spans="1:17" s="17" customFormat="1" ht="45" customHeight="1" x14ac:dyDescent="0.25">
      <c r="A30" s="12">
        <v>25</v>
      </c>
      <c r="B30" s="13" t="s">
        <v>87</v>
      </c>
      <c r="C30" s="13" t="s">
        <v>43</v>
      </c>
      <c r="D30" s="18" t="s">
        <v>42</v>
      </c>
      <c r="E30" s="12" t="s">
        <v>18</v>
      </c>
      <c r="F30" s="12" t="s">
        <v>19</v>
      </c>
      <c r="G30" s="14">
        <v>44531</v>
      </c>
      <c r="H30" s="14">
        <v>44713</v>
      </c>
      <c r="I30" s="15">
        <v>30000</v>
      </c>
      <c r="J30" s="15">
        <v>0</v>
      </c>
      <c r="K30" s="16">
        <f t="shared" si="2"/>
        <v>30000</v>
      </c>
      <c r="L30" s="15">
        <v>861</v>
      </c>
      <c r="M30" s="15">
        <v>0</v>
      </c>
      <c r="N30" s="15">
        <v>912</v>
      </c>
      <c r="O30" s="15">
        <v>0</v>
      </c>
      <c r="P30" s="16">
        <f t="shared" si="10"/>
        <v>1773</v>
      </c>
      <c r="Q30" s="16">
        <f t="shared" si="11"/>
        <v>28227</v>
      </c>
    </row>
    <row r="31" spans="1:17" s="17" customFormat="1" ht="45" customHeight="1" x14ac:dyDescent="0.25">
      <c r="A31" s="12">
        <v>26</v>
      </c>
      <c r="B31" s="13" t="s">
        <v>88</v>
      </c>
      <c r="C31" s="13" t="s">
        <v>95</v>
      </c>
      <c r="D31" s="18" t="s">
        <v>36</v>
      </c>
      <c r="E31" s="12" t="s">
        <v>18</v>
      </c>
      <c r="F31" s="12" t="s">
        <v>22</v>
      </c>
      <c r="G31" s="14">
        <v>44531</v>
      </c>
      <c r="H31" s="14">
        <v>44713</v>
      </c>
      <c r="I31" s="15">
        <v>30000</v>
      </c>
      <c r="J31" s="15">
        <v>0</v>
      </c>
      <c r="K31" s="16">
        <f t="shared" si="2"/>
        <v>30000</v>
      </c>
      <c r="L31" s="15">
        <v>861</v>
      </c>
      <c r="M31" s="15">
        <v>0</v>
      </c>
      <c r="N31" s="15">
        <v>912</v>
      </c>
      <c r="O31" s="15">
        <v>0</v>
      </c>
      <c r="P31" s="16">
        <f t="shared" si="10"/>
        <v>1773</v>
      </c>
      <c r="Q31" s="16">
        <f t="shared" si="11"/>
        <v>28227</v>
      </c>
    </row>
    <row r="32" spans="1:17" s="17" customFormat="1" ht="45" customHeight="1" x14ac:dyDescent="0.25">
      <c r="A32" s="12">
        <v>27</v>
      </c>
      <c r="B32" s="13" t="s">
        <v>111</v>
      </c>
      <c r="C32" s="13" t="s">
        <v>95</v>
      </c>
      <c r="D32" s="18" t="s">
        <v>31</v>
      </c>
      <c r="E32" s="12" t="s">
        <v>18</v>
      </c>
      <c r="F32" s="12" t="s">
        <v>19</v>
      </c>
      <c r="G32" s="14">
        <v>44621</v>
      </c>
      <c r="H32" s="14">
        <v>44805</v>
      </c>
      <c r="I32" s="15">
        <v>30000</v>
      </c>
      <c r="J32" s="15">
        <v>0</v>
      </c>
      <c r="K32" s="16">
        <f t="shared" si="2"/>
        <v>30000</v>
      </c>
      <c r="L32" s="15">
        <v>861</v>
      </c>
      <c r="M32" s="15">
        <v>0</v>
      </c>
      <c r="N32" s="15">
        <v>912</v>
      </c>
      <c r="O32" s="15">
        <v>0</v>
      </c>
      <c r="P32" s="16">
        <f t="shared" ref="P32" si="12">+L32+M32+N32</f>
        <v>1773</v>
      </c>
      <c r="Q32" s="16">
        <f t="shared" ref="Q32" si="13">+K32-P32</f>
        <v>28227</v>
      </c>
    </row>
    <row r="33" spans="1:17" s="17" customFormat="1" ht="45" customHeight="1" x14ac:dyDescent="0.25">
      <c r="A33" s="12">
        <v>28</v>
      </c>
      <c r="B33" s="13" t="s">
        <v>114</v>
      </c>
      <c r="C33" s="13" t="s">
        <v>115</v>
      </c>
      <c r="D33" s="18" t="s">
        <v>116</v>
      </c>
      <c r="E33" s="12" t="s">
        <v>18</v>
      </c>
      <c r="F33" s="12" t="s">
        <v>22</v>
      </c>
      <c r="G33" s="14">
        <v>44621</v>
      </c>
      <c r="H33" s="14">
        <v>44805</v>
      </c>
      <c r="I33" s="15">
        <v>25000</v>
      </c>
      <c r="J33" s="15">
        <v>0</v>
      </c>
      <c r="K33" s="16">
        <f t="shared" si="2"/>
        <v>25000</v>
      </c>
      <c r="L33" s="15">
        <v>717.5</v>
      </c>
      <c r="M33" s="15">
        <v>0</v>
      </c>
      <c r="N33" s="15">
        <v>760</v>
      </c>
      <c r="O33" s="15">
        <v>0</v>
      </c>
      <c r="P33" s="16">
        <f t="shared" ref="P33:P34" si="14">+L33+M33+N33</f>
        <v>1477.5</v>
      </c>
      <c r="Q33" s="16">
        <f t="shared" ref="Q33:Q34" si="15">+K33-P33</f>
        <v>23522.5</v>
      </c>
    </row>
    <row r="34" spans="1:17" s="17" customFormat="1" ht="45" customHeight="1" x14ac:dyDescent="0.25">
      <c r="A34" s="12">
        <v>29</v>
      </c>
      <c r="B34" s="13" t="s">
        <v>112</v>
      </c>
      <c r="C34" s="13" t="s">
        <v>113</v>
      </c>
      <c r="D34" s="18" t="s">
        <v>30</v>
      </c>
      <c r="E34" s="12" t="s">
        <v>18</v>
      </c>
      <c r="F34" s="12" t="s">
        <v>19</v>
      </c>
      <c r="G34" s="14">
        <v>44621</v>
      </c>
      <c r="H34" s="14">
        <v>44805</v>
      </c>
      <c r="I34" s="15">
        <v>25000</v>
      </c>
      <c r="J34" s="15">
        <v>0</v>
      </c>
      <c r="K34" s="16">
        <f t="shared" si="2"/>
        <v>25000</v>
      </c>
      <c r="L34" s="15">
        <v>717.5</v>
      </c>
      <c r="M34" s="15">
        <v>0</v>
      </c>
      <c r="N34" s="15">
        <v>760</v>
      </c>
      <c r="O34" s="15">
        <v>0</v>
      </c>
      <c r="P34" s="16">
        <f t="shared" si="14"/>
        <v>1477.5</v>
      </c>
      <c r="Q34" s="16">
        <f t="shared" si="15"/>
        <v>23522.5</v>
      </c>
    </row>
    <row r="35" spans="1:17" s="17" customFormat="1" ht="45" customHeight="1" x14ac:dyDescent="0.25">
      <c r="A35" s="12">
        <v>30</v>
      </c>
      <c r="B35" s="13" t="s">
        <v>46</v>
      </c>
      <c r="C35" s="13" t="s">
        <v>98</v>
      </c>
      <c r="D35" s="18" t="s">
        <v>47</v>
      </c>
      <c r="E35" s="12" t="s">
        <v>18</v>
      </c>
      <c r="F35" s="12" t="s">
        <v>19</v>
      </c>
      <c r="G35" s="14">
        <v>44564</v>
      </c>
      <c r="H35" s="14">
        <v>44745</v>
      </c>
      <c r="I35" s="15">
        <v>20000</v>
      </c>
      <c r="J35" s="15">
        <v>0</v>
      </c>
      <c r="K35" s="16">
        <f t="shared" si="2"/>
        <v>20000</v>
      </c>
      <c r="L35" s="15">
        <v>574</v>
      </c>
      <c r="M35" s="15">
        <v>0</v>
      </c>
      <c r="N35" s="15">
        <v>608</v>
      </c>
      <c r="O35" s="15">
        <v>0</v>
      </c>
      <c r="P35" s="16">
        <f t="shared" si="10"/>
        <v>1182</v>
      </c>
      <c r="Q35" s="16">
        <f t="shared" si="11"/>
        <v>18818</v>
      </c>
    </row>
    <row r="36" spans="1:17" s="17" customFormat="1" ht="45" customHeight="1" x14ac:dyDescent="0.25">
      <c r="A36" s="12">
        <v>31</v>
      </c>
      <c r="B36" s="13" t="s">
        <v>48</v>
      </c>
      <c r="C36" s="13" t="s">
        <v>49</v>
      </c>
      <c r="D36" s="18" t="s">
        <v>50</v>
      </c>
      <c r="E36" s="12" t="s">
        <v>18</v>
      </c>
      <c r="F36" s="12" t="s">
        <v>22</v>
      </c>
      <c r="G36" s="14">
        <v>44564</v>
      </c>
      <c r="H36" s="14">
        <v>44745</v>
      </c>
      <c r="I36" s="15">
        <v>90000</v>
      </c>
      <c r="J36" s="15">
        <v>0</v>
      </c>
      <c r="K36" s="16">
        <f t="shared" si="2"/>
        <v>90000</v>
      </c>
      <c r="L36" s="15">
        <v>2583</v>
      </c>
      <c r="M36" s="15">
        <v>9753.19</v>
      </c>
      <c r="N36" s="15">
        <v>2736</v>
      </c>
      <c r="O36" s="15">
        <v>0</v>
      </c>
      <c r="P36" s="16">
        <f t="shared" si="10"/>
        <v>15072.19</v>
      </c>
      <c r="Q36" s="16">
        <f t="shared" si="11"/>
        <v>74927.81</v>
      </c>
    </row>
    <row r="37" spans="1:17" s="17" customFormat="1" ht="45" customHeight="1" x14ac:dyDescent="0.25">
      <c r="A37" s="12">
        <v>32</v>
      </c>
      <c r="B37" s="13" t="s">
        <v>51</v>
      </c>
      <c r="C37" s="13" t="s">
        <v>52</v>
      </c>
      <c r="D37" s="18" t="s">
        <v>41</v>
      </c>
      <c r="E37" s="12" t="s">
        <v>18</v>
      </c>
      <c r="F37" s="12" t="s">
        <v>19</v>
      </c>
      <c r="G37" s="14">
        <v>44564</v>
      </c>
      <c r="H37" s="14">
        <v>44745</v>
      </c>
      <c r="I37" s="15">
        <v>26250</v>
      </c>
      <c r="J37" s="15">
        <v>0</v>
      </c>
      <c r="K37" s="16">
        <f t="shared" si="2"/>
        <v>26250</v>
      </c>
      <c r="L37" s="15">
        <v>753.38</v>
      </c>
      <c r="M37" s="15">
        <v>0</v>
      </c>
      <c r="N37" s="15">
        <v>798</v>
      </c>
      <c r="O37" s="15">
        <v>0</v>
      </c>
      <c r="P37" s="16">
        <f t="shared" si="10"/>
        <v>1551.38</v>
      </c>
      <c r="Q37" s="16">
        <f t="shared" si="11"/>
        <v>24698.62</v>
      </c>
    </row>
    <row r="38" spans="1:17" s="17" customFormat="1" ht="45" customHeight="1" x14ac:dyDescent="0.25">
      <c r="A38" s="12">
        <v>33</v>
      </c>
      <c r="B38" s="13" t="s">
        <v>53</v>
      </c>
      <c r="C38" s="13" t="s">
        <v>52</v>
      </c>
      <c r="D38" s="18" t="s">
        <v>54</v>
      </c>
      <c r="E38" s="12" t="s">
        <v>18</v>
      </c>
      <c r="F38" s="12" t="s">
        <v>22</v>
      </c>
      <c r="G38" s="14">
        <v>44564</v>
      </c>
      <c r="H38" s="14">
        <v>44745</v>
      </c>
      <c r="I38" s="15">
        <v>35000</v>
      </c>
      <c r="J38" s="15">
        <v>0</v>
      </c>
      <c r="K38" s="16">
        <f t="shared" si="2"/>
        <v>35000</v>
      </c>
      <c r="L38" s="15">
        <v>1004.5</v>
      </c>
      <c r="M38" s="15">
        <v>0</v>
      </c>
      <c r="N38" s="15">
        <v>1064</v>
      </c>
      <c r="O38" s="15">
        <v>0</v>
      </c>
      <c r="P38" s="16">
        <f t="shared" si="10"/>
        <v>2068.5</v>
      </c>
      <c r="Q38" s="16">
        <f t="shared" si="11"/>
        <v>32931.5</v>
      </c>
    </row>
    <row r="39" spans="1:17" s="17" customFormat="1" ht="45" customHeight="1" x14ac:dyDescent="0.25">
      <c r="A39" s="12">
        <v>34</v>
      </c>
      <c r="B39" s="13" t="s">
        <v>59</v>
      </c>
      <c r="C39" s="13" t="s">
        <v>52</v>
      </c>
      <c r="D39" s="18" t="s">
        <v>60</v>
      </c>
      <c r="E39" s="12" t="s">
        <v>18</v>
      </c>
      <c r="F39" s="12" t="s">
        <v>19</v>
      </c>
      <c r="G39" s="14">
        <v>44501</v>
      </c>
      <c r="H39" s="14">
        <v>44682</v>
      </c>
      <c r="I39" s="15">
        <v>50000</v>
      </c>
      <c r="J39" s="15">
        <v>0</v>
      </c>
      <c r="K39" s="16">
        <f t="shared" si="2"/>
        <v>50000</v>
      </c>
      <c r="L39" s="15">
        <v>1435</v>
      </c>
      <c r="M39" s="15">
        <v>1854</v>
      </c>
      <c r="N39" s="15">
        <v>1520</v>
      </c>
      <c r="O39" s="15">
        <v>0</v>
      </c>
      <c r="P39" s="16">
        <f t="shared" si="10"/>
        <v>4809</v>
      </c>
      <c r="Q39" s="16">
        <f t="shared" si="11"/>
        <v>45191</v>
      </c>
    </row>
    <row r="40" spans="1:17" s="17" customFormat="1" ht="45" customHeight="1" x14ac:dyDescent="0.25">
      <c r="A40" s="12">
        <v>35</v>
      </c>
      <c r="B40" s="13" t="s">
        <v>89</v>
      </c>
      <c r="C40" s="13" t="s">
        <v>92</v>
      </c>
      <c r="D40" s="18" t="s">
        <v>36</v>
      </c>
      <c r="E40" s="12" t="s">
        <v>18</v>
      </c>
      <c r="F40" s="12" t="s">
        <v>19</v>
      </c>
      <c r="G40" s="14">
        <v>44531</v>
      </c>
      <c r="H40" s="14">
        <v>44713</v>
      </c>
      <c r="I40" s="15">
        <v>30000</v>
      </c>
      <c r="J40" s="15">
        <v>0</v>
      </c>
      <c r="K40" s="16">
        <f t="shared" si="2"/>
        <v>30000</v>
      </c>
      <c r="L40" s="15">
        <v>861</v>
      </c>
      <c r="M40" s="15">
        <v>0</v>
      </c>
      <c r="N40" s="15">
        <v>912</v>
      </c>
      <c r="O40" s="15">
        <v>0</v>
      </c>
      <c r="P40" s="16">
        <f t="shared" si="10"/>
        <v>1773</v>
      </c>
      <c r="Q40" s="16">
        <f t="shared" si="11"/>
        <v>28227</v>
      </c>
    </row>
    <row r="41" spans="1:17" s="17" customFormat="1" ht="45" customHeight="1" x14ac:dyDescent="0.25">
      <c r="A41" s="12">
        <v>36</v>
      </c>
      <c r="B41" s="13" t="s">
        <v>90</v>
      </c>
      <c r="C41" s="13" t="s">
        <v>93</v>
      </c>
      <c r="D41" s="18" t="s">
        <v>91</v>
      </c>
      <c r="E41" s="12" t="s">
        <v>18</v>
      </c>
      <c r="F41" s="12" t="s">
        <v>22</v>
      </c>
      <c r="G41" s="14">
        <v>44531</v>
      </c>
      <c r="H41" s="14">
        <v>44713</v>
      </c>
      <c r="I41" s="15">
        <v>30000</v>
      </c>
      <c r="J41" s="15">
        <v>0</v>
      </c>
      <c r="K41" s="16">
        <f t="shared" si="2"/>
        <v>30000</v>
      </c>
      <c r="L41" s="15">
        <v>861</v>
      </c>
      <c r="M41" s="15">
        <v>0</v>
      </c>
      <c r="N41" s="15">
        <v>912</v>
      </c>
      <c r="O41" s="15">
        <v>0</v>
      </c>
      <c r="P41" s="16">
        <f t="shared" si="10"/>
        <v>1773</v>
      </c>
      <c r="Q41" s="16">
        <f t="shared" si="11"/>
        <v>28227</v>
      </c>
    </row>
    <row r="42" spans="1:17" s="17" customFormat="1" ht="45" customHeight="1" x14ac:dyDescent="0.25">
      <c r="A42" s="12">
        <v>37</v>
      </c>
      <c r="B42" s="13" t="s">
        <v>118</v>
      </c>
      <c r="C42" s="13" t="s">
        <v>93</v>
      </c>
      <c r="D42" s="18" t="s">
        <v>36</v>
      </c>
      <c r="E42" s="12" t="s">
        <v>18</v>
      </c>
      <c r="F42" s="12" t="s">
        <v>19</v>
      </c>
      <c r="G42" s="14">
        <v>44621</v>
      </c>
      <c r="H42" s="14">
        <v>44805</v>
      </c>
      <c r="I42" s="15">
        <v>25000</v>
      </c>
      <c r="J42" s="15">
        <v>0</v>
      </c>
      <c r="K42" s="16">
        <f t="shared" si="2"/>
        <v>25000</v>
      </c>
      <c r="L42" s="15">
        <v>717.5</v>
      </c>
      <c r="M42" s="15">
        <v>0</v>
      </c>
      <c r="N42" s="15">
        <v>760</v>
      </c>
      <c r="O42" s="15">
        <v>0</v>
      </c>
      <c r="P42" s="16">
        <f t="shared" ref="P42:P43" si="16">+L42+M42+N42</f>
        <v>1477.5</v>
      </c>
      <c r="Q42" s="16">
        <f t="shared" ref="Q42:Q43" si="17">+K42-P42</f>
        <v>23522.5</v>
      </c>
    </row>
    <row r="43" spans="1:17" s="17" customFormat="1" ht="45" customHeight="1" x14ac:dyDescent="0.25">
      <c r="A43" s="12">
        <v>38</v>
      </c>
      <c r="B43" s="13" t="s">
        <v>119</v>
      </c>
      <c r="C43" s="13" t="s">
        <v>93</v>
      </c>
      <c r="D43" s="18" t="s">
        <v>54</v>
      </c>
      <c r="E43" s="12" t="s">
        <v>18</v>
      </c>
      <c r="F43" s="12" t="s">
        <v>19</v>
      </c>
      <c r="G43" s="14">
        <v>44621</v>
      </c>
      <c r="H43" s="14">
        <v>44805</v>
      </c>
      <c r="I43" s="15">
        <v>20000</v>
      </c>
      <c r="J43" s="15">
        <v>0</v>
      </c>
      <c r="K43" s="16">
        <f t="shared" si="2"/>
        <v>20000</v>
      </c>
      <c r="L43" s="15">
        <v>574</v>
      </c>
      <c r="M43" s="15"/>
      <c r="N43" s="15">
        <v>608</v>
      </c>
      <c r="O43" s="15">
        <v>0</v>
      </c>
      <c r="P43" s="16">
        <f t="shared" si="16"/>
        <v>1182</v>
      </c>
      <c r="Q43" s="16">
        <f t="shared" si="17"/>
        <v>18818</v>
      </c>
    </row>
    <row r="44" spans="1:17" s="17" customFormat="1" ht="45" customHeight="1" x14ac:dyDescent="0.25">
      <c r="A44" s="12">
        <v>39</v>
      </c>
      <c r="B44" s="13" t="s">
        <v>96</v>
      </c>
      <c r="C44" s="13" t="s">
        <v>97</v>
      </c>
      <c r="D44" s="18" t="s">
        <v>31</v>
      </c>
      <c r="E44" s="12" t="s">
        <v>18</v>
      </c>
      <c r="F44" s="12" t="s">
        <v>19</v>
      </c>
      <c r="G44" s="14">
        <v>44564</v>
      </c>
      <c r="H44" s="14">
        <v>44745</v>
      </c>
      <c r="I44" s="15">
        <v>35000</v>
      </c>
      <c r="J44" s="15">
        <v>0</v>
      </c>
      <c r="K44" s="16">
        <f t="shared" si="2"/>
        <v>35000</v>
      </c>
      <c r="L44" s="15">
        <v>1004.5</v>
      </c>
      <c r="M44" s="15">
        <v>0</v>
      </c>
      <c r="N44" s="15">
        <v>1064</v>
      </c>
      <c r="O44" s="15">
        <v>0</v>
      </c>
      <c r="P44" s="16">
        <f t="shared" si="10"/>
        <v>2068.5</v>
      </c>
      <c r="Q44" s="16">
        <f t="shared" si="11"/>
        <v>32931.5</v>
      </c>
    </row>
    <row r="45" spans="1:17" s="2" customFormat="1" ht="45" customHeight="1" x14ac:dyDescent="0.25">
      <c r="A45" s="40" t="s">
        <v>117</v>
      </c>
      <c r="B45" s="41"/>
      <c r="C45" s="41"/>
      <c r="D45" s="41"/>
      <c r="E45" s="41"/>
      <c r="F45" s="41"/>
      <c r="G45" s="41"/>
      <c r="H45" s="42"/>
      <c r="I45" s="1">
        <f t="shared" ref="I45:Q45" si="18">SUM(I6:I44)</f>
        <v>1246250</v>
      </c>
      <c r="J45" s="1">
        <f t="shared" si="18"/>
        <v>0</v>
      </c>
      <c r="K45" s="1">
        <f t="shared" si="18"/>
        <v>1246250</v>
      </c>
      <c r="L45" s="1">
        <f t="shared" si="18"/>
        <v>35767.380000000005</v>
      </c>
      <c r="M45" s="1">
        <f t="shared" si="18"/>
        <v>28570.04</v>
      </c>
      <c r="N45" s="1">
        <f t="shared" si="18"/>
        <v>37886</v>
      </c>
      <c r="O45" s="1">
        <f t="shared" si="18"/>
        <v>0</v>
      </c>
      <c r="P45" s="1">
        <f t="shared" si="18"/>
        <v>102223.42000000001</v>
      </c>
      <c r="Q45" s="1">
        <f t="shared" si="18"/>
        <v>1144026.58</v>
      </c>
    </row>
    <row r="46" spans="1:17" s="2" customFormat="1" x14ac:dyDescent="0.25">
      <c r="A46" s="7"/>
      <c r="C46" s="8"/>
      <c r="D46" s="9"/>
      <c r="E46" s="34"/>
      <c r="H46" s="10"/>
    </row>
    <row r="47" spans="1:17" s="2" customFormat="1" x14ac:dyDescent="0.25">
      <c r="A47" s="37"/>
      <c r="C47" s="8"/>
      <c r="D47" s="9"/>
      <c r="E47" s="37"/>
      <c r="H47" s="10"/>
    </row>
    <row r="48" spans="1:17" s="2" customFormat="1" x14ac:dyDescent="0.25">
      <c r="A48" s="37"/>
      <c r="C48" s="8"/>
      <c r="D48" s="9"/>
      <c r="E48" s="37"/>
      <c r="H48" s="10"/>
    </row>
    <row r="49" spans="1:17" s="2" customFormat="1" x14ac:dyDescent="0.25">
      <c r="A49" s="37"/>
      <c r="C49" s="8"/>
      <c r="D49" s="9"/>
      <c r="E49" s="37"/>
      <c r="H49" s="10"/>
    </row>
    <row r="51" spans="1:17" s="20" customFormat="1" ht="34.5" customHeight="1" x14ac:dyDescent="0.25">
      <c r="A51" s="19"/>
      <c r="C51" s="21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</row>
    <row r="52" spans="1:17" s="20" customFormat="1" ht="21" customHeight="1" x14ac:dyDescent="0.25">
      <c r="A52" s="19"/>
      <c r="B52" s="25" t="s">
        <v>61</v>
      </c>
      <c r="C52" s="26"/>
      <c r="D52" s="26"/>
      <c r="E52" s="27"/>
      <c r="F52" s="25" t="s">
        <v>62</v>
      </c>
      <c r="G52" s="26"/>
      <c r="H52" s="26"/>
      <c r="I52" s="28"/>
      <c r="J52" s="28"/>
      <c r="K52" s="26"/>
      <c r="L52" s="26"/>
      <c r="M52" s="25" t="s">
        <v>63</v>
      </c>
      <c r="N52" s="26"/>
      <c r="O52" s="26"/>
      <c r="P52" s="29"/>
      <c r="Q52" s="28"/>
    </row>
    <row r="53" spans="1:17" s="20" customFormat="1" ht="23.25" x14ac:dyDescent="0.25">
      <c r="A53" s="19"/>
      <c r="B53" s="26" t="s">
        <v>104</v>
      </c>
      <c r="C53" s="30"/>
      <c r="D53" s="30"/>
      <c r="E53" s="31"/>
      <c r="F53" s="26" t="s">
        <v>64</v>
      </c>
      <c r="G53" s="30"/>
      <c r="H53" s="30"/>
      <c r="I53" s="28"/>
      <c r="J53" s="28"/>
      <c r="K53" s="30"/>
      <c r="L53" s="30"/>
      <c r="M53" s="26" t="s">
        <v>65</v>
      </c>
      <c r="N53" s="30"/>
      <c r="O53" s="30"/>
      <c r="P53" s="29"/>
      <c r="Q53" s="28"/>
    </row>
    <row r="54" spans="1:17" s="20" customFormat="1" ht="23.25" x14ac:dyDescent="0.25">
      <c r="A54" s="19"/>
      <c r="B54" s="30" t="s">
        <v>105</v>
      </c>
      <c r="C54" s="32"/>
      <c r="D54" s="32"/>
      <c r="E54" s="33"/>
      <c r="F54" s="30" t="s">
        <v>66</v>
      </c>
      <c r="G54" s="32"/>
      <c r="H54" s="32"/>
      <c r="I54" s="28"/>
      <c r="J54" s="28"/>
      <c r="K54" s="32"/>
      <c r="L54" s="32"/>
      <c r="M54" s="30" t="s">
        <v>67</v>
      </c>
      <c r="N54" s="32"/>
      <c r="O54" s="32"/>
      <c r="P54" s="29"/>
      <c r="Q54" s="28"/>
    </row>
    <row r="55" spans="1:17" s="20" customFormat="1" ht="23.25" x14ac:dyDescent="0.25">
      <c r="A55" s="19"/>
      <c r="B55" s="30"/>
      <c r="C55" s="32"/>
      <c r="D55" s="32"/>
      <c r="E55" s="33"/>
      <c r="F55" s="30"/>
      <c r="G55" s="32"/>
      <c r="H55" s="32"/>
      <c r="I55" s="28"/>
      <c r="J55" s="28"/>
      <c r="K55" s="32"/>
      <c r="L55" s="32"/>
      <c r="M55" s="30"/>
      <c r="N55" s="32"/>
      <c r="O55" s="32"/>
      <c r="P55" s="29"/>
      <c r="Q55" s="28"/>
    </row>
    <row r="56" spans="1:17" s="20" customFormat="1" ht="23.25" x14ac:dyDescent="0.25">
      <c r="A56" s="19"/>
      <c r="B56" s="30"/>
      <c r="C56" s="32"/>
      <c r="D56" s="32"/>
      <c r="E56" s="33"/>
      <c r="F56" s="30"/>
      <c r="G56" s="32"/>
      <c r="H56" s="32"/>
      <c r="I56" s="28"/>
      <c r="J56" s="28"/>
      <c r="K56" s="32"/>
      <c r="L56" s="32"/>
      <c r="M56" s="30"/>
      <c r="N56" s="32"/>
      <c r="O56" s="32"/>
      <c r="P56" s="29"/>
      <c r="Q56" s="28"/>
    </row>
    <row r="57" spans="1:17" s="20" customFormat="1" ht="23.25" x14ac:dyDescent="0.25">
      <c r="A57" s="19"/>
      <c r="B57" s="30"/>
      <c r="C57" s="32"/>
      <c r="D57" s="32"/>
      <c r="E57" s="33"/>
      <c r="F57" s="30"/>
      <c r="G57" s="32"/>
      <c r="H57" s="32"/>
      <c r="I57" s="28"/>
      <c r="J57" s="28"/>
      <c r="K57" s="32"/>
      <c r="L57" s="32"/>
      <c r="M57" s="30"/>
      <c r="N57" s="32"/>
      <c r="O57" s="32"/>
      <c r="P57" s="29"/>
      <c r="Q57" s="28"/>
    </row>
    <row r="58" spans="1:17" s="20" customFormat="1" ht="23.25" x14ac:dyDescent="0.25">
      <c r="A58" s="19"/>
      <c r="B58" s="30"/>
      <c r="C58" s="32"/>
      <c r="D58" s="32"/>
      <c r="E58" s="33"/>
      <c r="F58" s="30"/>
      <c r="G58" s="32"/>
      <c r="H58" s="32"/>
      <c r="I58" s="28"/>
      <c r="J58" s="28"/>
      <c r="K58" s="32"/>
      <c r="L58" s="32"/>
      <c r="M58" s="30"/>
      <c r="N58" s="32"/>
      <c r="O58" s="32"/>
      <c r="P58" s="29"/>
      <c r="Q58" s="28"/>
    </row>
    <row r="59" spans="1:17" s="20" customFormat="1" ht="23.25" x14ac:dyDescent="0.25">
      <c r="A59" s="19"/>
      <c r="B59" s="30"/>
      <c r="C59" s="32"/>
      <c r="D59" s="32"/>
      <c r="E59" s="33"/>
      <c r="F59" s="30"/>
      <c r="G59" s="32"/>
      <c r="H59" s="32"/>
      <c r="I59" s="28"/>
      <c r="J59" s="28"/>
      <c r="K59" s="32"/>
      <c r="L59" s="32"/>
      <c r="M59" s="30"/>
      <c r="N59" s="32"/>
      <c r="O59" s="32"/>
      <c r="P59" s="29"/>
      <c r="Q59" s="28"/>
    </row>
    <row r="60" spans="1:17" s="20" customFormat="1" ht="23.25" x14ac:dyDescent="0.25">
      <c r="A60" s="19"/>
      <c r="B60" s="30"/>
      <c r="C60" s="32"/>
      <c r="D60" s="32"/>
      <c r="E60" s="33"/>
      <c r="F60" s="30"/>
      <c r="G60" s="32"/>
      <c r="H60" s="32"/>
      <c r="I60" s="28"/>
      <c r="J60" s="28"/>
      <c r="K60" s="32"/>
      <c r="L60" s="32"/>
      <c r="M60" s="30"/>
      <c r="N60" s="32"/>
      <c r="O60" s="32"/>
      <c r="P60" s="29"/>
      <c r="Q60" s="28"/>
    </row>
    <row r="61" spans="1:17" s="20" customFormat="1" ht="23.25" x14ac:dyDescent="0.25">
      <c r="A61" s="19"/>
      <c r="B61" s="30"/>
      <c r="C61" s="32"/>
      <c r="D61" s="32"/>
      <c r="E61" s="33"/>
      <c r="F61" s="30"/>
      <c r="G61" s="32"/>
      <c r="H61" s="32"/>
      <c r="I61" s="28"/>
      <c r="J61" s="28"/>
      <c r="K61" s="32"/>
      <c r="L61" s="32"/>
      <c r="M61" s="30"/>
      <c r="N61" s="32"/>
      <c r="O61" s="32"/>
      <c r="P61" s="29"/>
      <c r="Q61" s="28"/>
    </row>
    <row r="62" spans="1:17" s="20" customFormat="1" ht="23.25" x14ac:dyDescent="0.25">
      <c r="A62" s="19"/>
      <c r="B62" s="30"/>
      <c r="C62" s="32"/>
      <c r="D62" s="32"/>
      <c r="E62" s="33"/>
      <c r="F62" s="30"/>
      <c r="G62" s="32"/>
      <c r="H62" s="32"/>
      <c r="I62" s="28"/>
      <c r="J62" s="28"/>
      <c r="K62" s="32"/>
      <c r="L62" s="32"/>
      <c r="M62" s="30"/>
      <c r="N62" s="32"/>
      <c r="O62" s="32"/>
      <c r="P62" s="29"/>
      <c r="Q62" s="28"/>
    </row>
    <row r="63" spans="1:17" s="20" customFormat="1" ht="23.25" x14ac:dyDescent="0.25">
      <c r="A63" s="19"/>
      <c r="B63" s="30"/>
      <c r="C63" s="32"/>
      <c r="D63" s="32"/>
      <c r="E63" s="33"/>
      <c r="F63" s="30"/>
      <c r="G63" s="32"/>
      <c r="H63" s="32"/>
      <c r="I63" s="28"/>
      <c r="J63" s="28"/>
      <c r="K63" s="32"/>
      <c r="L63" s="32"/>
      <c r="M63" s="30"/>
      <c r="N63" s="32"/>
      <c r="O63" s="32"/>
      <c r="P63" s="29"/>
      <c r="Q63" s="28"/>
    </row>
    <row r="64" spans="1:17" s="20" customFormat="1" ht="23.25" x14ac:dyDescent="0.25">
      <c r="A64" s="19"/>
      <c r="B64" s="30"/>
      <c r="C64" s="32"/>
      <c r="D64" s="32"/>
      <c r="E64" s="33"/>
      <c r="F64" s="30"/>
      <c r="G64" s="32"/>
      <c r="H64" s="32"/>
      <c r="I64" s="28"/>
      <c r="J64" s="28"/>
      <c r="K64" s="32"/>
      <c r="L64" s="32"/>
      <c r="M64" s="30"/>
      <c r="N64" s="32"/>
      <c r="O64" s="32"/>
      <c r="P64" s="29"/>
      <c r="Q64" s="28"/>
    </row>
    <row r="65" spans="1:17" s="20" customFormat="1" ht="23.25" x14ac:dyDescent="0.25">
      <c r="A65" s="19"/>
      <c r="B65" s="32"/>
      <c r="C65" s="32"/>
      <c r="D65" s="32"/>
      <c r="E65" s="33"/>
      <c r="F65" s="32"/>
      <c r="G65" s="32"/>
      <c r="H65" s="32"/>
      <c r="I65" s="28"/>
      <c r="J65" s="28"/>
      <c r="K65" s="32"/>
      <c r="L65" s="32"/>
      <c r="M65" s="32"/>
      <c r="N65" s="32"/>
      <c r="O65" s="32"/>
      <c r="P65" s="29"/>
      <c r="Q65" s="28"/>
    </row>
    <row r="66" spans="1:17" s="20" customFormat="1" ht="27" customHeight="1" x14ac:dyDescent="0.25">
      <c r="A66" s="19"/>
      <c r="B66" s="32"/>
      <c r="C66" s="32"/>
      <c r="D66" s="32"/>
      <c r="E66" s="33"/>
      <c r="F66" s="32"/>
      <c r="G66" s="32"/>
      <c r="H66" s="32"/>
      <c r="I66" s="28"/>
      <c r="J66" s="28"/>
      <c r="K66" s="32"/>
      <c r="L66" s="32"/>
      <c r="M66" s="32"/>
      <c r="N66" s="32"/>
      <c r="O66" s="32"/>
      <c r="P66" s="29"/>
      <c r="Q66" s="28"/>
    </row>
    <row r="67" spans="1:17" s="20" customFormat="1" ht="30" customHeight="1" x14ac:dyDescent="0.25">
      <c r="A67" s="19"/>
      <c r="B67" s="25" t="s">
        <v>68</v>
      </c>
      <c r="C67" s="32"/>
      <c r="D67" s="32"/>
      <c r="E67" s="33"/>
      <c r="F67" s="25" t="s">
        <v>69</v>
      </c>
      <c r="G67" s="32"/>
      <c r="H67" s="32"/>
      <c r="I67" s="28"/>
      <c r="J67" s="28"/>
      <c r="K67" s="32"/>
      <c r="L67" s="32"/>
      <c r="M67" s="32"/>
      <c r="N67" s="32"/>
      <c r="O67" s="32"/>
      <c r="P67" s="29"/>
      <c r="Q67" s="28"/>
    </row>
    <row r="68" spans="1:17" s="20" customFormat="1" ht="23.25" x14ac:dyDescent="0.25">
      <c r="A68" s="19"/>
      <c r="B68" s="26" t="s">
        <v>70</v>
      </c>
      <c r="C68" s="32"/>
      <c r="D68" s="32"/>
      <c r="E68" s="33"/>
      <c r="F68" s="26" t="s">
        <v>71</v>
      </c>
      <c r="G68" s="32"/>
      <c r="H68" s="32"/>
      <c r="I68" s="28"/>
      <c r="J68" s="28"/>
      <c r="K68" s="32"/>
      <c r="L68" s="32"/>
      <c r="M68" s="32"/>
      <c r="N68" s="32"/>
      <c r="O68" s="32"/>
      <c r="P68" s="29"/>
      <c r="Q68" s="28"/>
    </row>
    <row r="69" spans="1:17" s="20" customFormat="1" ht="23.25" x14ac:dyDescent="0.25">
      <c r="A69" s="19"/>
      <c r="B69" s="30" t="s">
        <v>72</v>
      </c>
      <c r="C69" s="32"/>
      <c r="D69" s="32"/>
      <c r="E69" s="33"/>
      <c r="F69" s="30" t="s">
        <v>73</v>
      </c>
      <c r="G69" s="32"/>
      <c r="H69" s="32"/>
      <c r="I69" s="28"/>
      <c r="J69" s="28"/>
      <c r="K69" s="32"/>
      <c r="L69" s="32"/>
      <c r="M69" s="32"/>
      <c r="N69" s="32"/>
      <c r="O69" s="32"/>
      <c r="P69" s="29"/>
      <c r="Q69" s="28"/>
    </row>
    <row r="70" spans="1:17" x14ac:dyDescent="0.25">
      <c r="I70" s="36"/>
      <c r="K70" s="36"/>
      <c r="L70" s="36"/>
      <c r="M70" s="36"/>
      <c r="N70" s="36"/>
      <c r="P70" s="36"/>
      <c r="Q70" s="36"/>
    </row>
    <row r="75" spans="1:17" x14ac:dyDescent="0.25">
      <c r="I75" s="36"/>
    </row>
  </sheetData>
  <sortState ref="A16:R25">
    <sortCondition descending="1" ref="K16:K25"/>
  </sortState>
  <mergeCells count="3">
    <mergeCell ref="A1:Q3"/>
    <mergeCell ref="A4:Q4"/>
    <mergeCell ref="A45:H45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rowBreaks count="1" manualBreakCount="1">
    <brk id="4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Mensual Contratado Mar. </vt:lpstr>
      <vt:lpstr>'Nómina Mensual Contratado Mar. '!Área_de_impresión</vt:lpstr>
      <vt:lpstr>'Nómina Mensual Contratado Mar.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2022-04-05T12:19:42Z</cp:lastPrinted>
  <dcterms:created xsi:type="dcterms:W3CDTF">2021-12-01T13:18:02Z</dcterms:created>
  <dcterms:modified xsi:type="dcterms:W3CDTF">2022-04-18T15:33:34Z</dcterms:modified>
</cp:coreProperties>
</file>