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Isabel Vargas\Desktop\rayza\NOMINAS DE JUNIO 2022\"/>
    </mc:Choice>
  </mc:AlternateContent>
  <bookViews>
    <workbookView xWindow="0" yWindow="0" windowWidth="21600" windowHeight="9045" tabRatio="386"/>
  </bookViews>
  <sheets>
    <sheet name="Nómina Mensual Contratado Juni " sheetId="1" r:id="rId1"/>
  </sheets>
  <definedNames>
    <definedName name="_xlnm._FilterDatabase" localSheetId="0" hidden="1">'Nómina Mensual Contratado Juni '!$G$5:$H$64</definedName>
    <definedName name="_xlnm.Print_Area" localSheetId="0">'Nómina Mensual Contratado Juni '!$A$1:$Q$88</definedName>
    <definedName name="_xlnm.Print_Titles" localSheetId="0">'Nómina Mensual Contratado Juni 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P13" i="1"/>
  <c r="K13" i="1"/>
  <c r="P55" i="1"/>
  <c r="K55" i="1"/>
  <c r="K54" i="1"/>
  <c r="P54" i="1"/>
  <c r="K46" i="1"/>
  <c r="P41" i="1"/>
  <c r="K41" i="1"/>
  <c r="K33" i="1"/>
  <c r="P35" i="1"/>
  <c r="K35" i="1"/>
  <c r="Q13" i="1" l="1"/>
  <c r="Q55" i="1"/>
  <c r="Q54" i="1"/>
  <c r="Q41" i="1"/>
  <c r="Q35" i="1"/>
  <c r="K42" i="1"/>
  <c r="P57" i="1"/>
  <c r="K57" i="1"/>
  <c r="P50" i="1"/>
  <c r="K50" i="1"/>
  <c r="P45" i="1"/>
  <c r="K45" i="1"/>
  <c r="P61" i="1"/>
  <c r="K61" i="1"/>
  <c r="K10" i="1"/>
  <c r="K60" i="1"/>
  <c r="K23" i="1"/>
  <c r="K40" i="1"/>
  <c r="P34" i="1"/>
  <c r="K34" i="1"/>
  <c r="Q34" i="1" l="1"/>
  <c r="Q61" i="1"/>
  <c r="Q50" i="1"/>
  <c r="Q57" i="1"/>
  <c r="Q45" i="1"/>
  <c r="M64" i="1"/>
  <c r="L21" i="1" l="1"/>
  <c r="P10" i="1"/>
  <c r="Q10" i="1" s="1"/>
  <c r="P23" i="1"/>
  <c r="Q23" i="1" s="1"/>
  <c r="P33" i="1"/>
  <c r="Q33" i="1" s="1"/>
  <c r="P46" i="1"/>
  <c r="Q46" i="1" s="1"/>
  <c r="P60" i="1"/>
  <c r="Q60" i="1" s="1"/>
  <c r="N6" i="1"/>
  <c r="L6" i="1"/>
  <c r="I64" i="1"/>
  <c r="P42" i="1"/>
  <c r="Q42" i="1" s="1"/>
  <c r="P40" i="1"/>
  <c r="Q40" i="1" s="1"/>
  <c r="P9" i="1"/>
  <c r="Q9" i="1" s="1"/>
  <c r="P63" i="1" l="1"/>
  <c r="P29" i="1"/>
  <c r="K29" i="1"/>
  <c r="P36" i="1"/>
  <c r="P37" i="1"/>
  <c r="P38" i="1"/>
  <c r="P39" i="1"/>
  <c r="P43" i="1"/>
  <c r="P44" i="1"/>
  <c r="P47" i="1"/>
  <c r="P48" i="1"/>
  <c r="P49" i="1"/>
  <c r="P52" i="1"/>
  <c r="P51" i="1"/>
  <c r="P53" i="1"/>
  <c r="P56" i="1"/>
  <c r="P58" i="1"/>
  <c r="P59" i="1"/>
  <c r="P62" i="1"/>
  <c r="P32" i="1"/>
  <c r="K32" i="1"/>
  <c r="K39" i="1"/>
  <c r="P15" i="1"/>
  <c r="K15" i="1"/>
  <c r="K44" i="1"/>
  <c r="J64" i="1"/>
  <c r="O64" i="1"/>
  <c r="K63" i="1"/>
  <c r="P31" i="1"/>
  <c r="K31" i="1"/>
  <c r="P12" i="1"/>
  <c r="K12" i="1"/>
  <c r="P6" i="1"/>
  <c r="K6" i="1"/>
  <c r="P30" i="1"/>
  <c r="K30" i="1"/>
  <c r="K43" i="1"/>
  <c r="Q39" i="1" l="1"/>
  <c r="Q29" i="1"/>
  <c r="Q63" i="1"/>
  <c r="Q43" i="1"/>
  <c r="Q44" i="1"/>
  <c r="Q32" i="1"/>
  <c r="Q15" i="1"/>
  <c r="Q31" i="1"/>
  <c r="Q30" i="1"/>
  <c r="Q6" i="1"/>
  <c r="Q12" i="1"/>
  <c r="K59" i="1" l="1"/>
  <c r="Q59" i="1" s="1"/>
  <c r="K58" i="1"/>
  <c r="Q58" i="1" s="1"/>
  <c r="K51" i="1"/>
  <c r="Q51" i="1" s="1"/>
  <c r="K53" i="1"/>
  <c r="Q53" i="1" s="1"/>
  <c r="K56" i="1"/>
  <c r="Q56" i="1" s="1"/>
  <c r="K62" i="1"/>
  <c r="Q62" i="1" s="1"/>
  <c r="K47" i="1"/>
  <c r="Q47" i="1" s="1"/>
  <c r="K48" i="1"/>
  <c r="Q48" i="1" s="1"/>
  <c r="K49" i="1"/>
  <c r="Q49" i="1" s="1"/>
  <c r="K52" i="1"/>
  <c r="Q52" i="1" s="1"/>
  <c r="K38" i="1"/>
  <c r="Q38" i="1" s="1"/>
  <c r="P27" i="1"/>
  <c r="P28" i="1"/>
  <c r="P26" i="1"/>
  <c r="K26" i="1"/>
  <c r="P25" i="1"/>
  <c r="K25" i="1"/>
  <c r="Q26" i="1" l="1"/>
  <c r="Q25" i="1"/>
  <c r="P7" i="1"/>
  <c r="K7" i="1"/>
  <c r="Q7" i="1" l="1"/>
  <c r="P24" i="1" l="1"/>
  <c r="K24" i="1"/>
  <c r="K8" i="1"/>
  <c r="K11" i="1"/>
  <c r="P8" i="1"/>
  <c r="K37" i="1"/>
  <c r="Q37" i="1" s="1"/>
  <c r="K27" i="1"/>
  <c r="Q27" i="1" s="1"/>
  <c r="Q8" i="1" l="1"/>
  <c r="Q24" i="1"/>
  <c r="P17" i="1"/>
  <c r="K17" i="1"/>
  <c r="Q17" i="1" l="1"/>
  <c r="K22" i="1"/>
  <c r="P20" i="1"/>
  <c r="K20" i="1"/>
  <c r="N21" i="1"/>
  <c r="K21" i="1"/>
  <c r="P18" i="1"/>
  <c r="K18" i="1"/>
  <c r="P19" i="1"/>
  <c r="K19" i="1"/>
  <c r="K36" i="1"/>
  <c r="Q36" i="1" s="1"/>
  <c r="Q19" i="1" l="1"/>
  <c r="L64" i="1"/>
  <c r="Q18" i="1"/>
  <c r="N64" i="1"/>
  <c r="Q20" i="1"/>
  <c r="P21" i="1"/>
  <c r="Q21" i="1" s="1"/>
  <c r="P14" i="1" l="1"/>
  <c r="K14" i="1"/>
  <c r="Q14" i="1" l="1"/>
  <c r="K28" i="1"/>
  <c r="Q28" i="1" s="1"/>
  <c r="P22" i="1"/>
  <c r="Q22" i="1" s="1"/>
  <c r="P16" i="1"/>
  <c r="K16" i="1"/>
  <c r="P11" i="1"/>
  <c r="P64" i="1" l="1"/>
  <c r="Q11" i="1"/>
  <c r="K64" i="1"/>
  <c r="Q16" i="1"/>
  <c r="Q64" i="1" l="1"/>
</calcChain>
</file>

<file path=xl/sharedStrings.xml><?xml version="1.0" encoding="utf-8"?>
<sst xmlns="http://schemas.openxmlformats.org/spreadsheetml/2006/main" count="324" uniqueCount="144">
  <si>
    <t>NO.</t>
  </si>
  <si>
    <t>NOMBRE</t>
  </si>
  <si>
    <t>DIRECCION</t>
  </si>
  <si>
    <t>FUNCION</t>
  </si>
  <si>
    <t>ESTATUS</t>
  </si>
  <si>
    <t>GENERO</t>
  </si>
  <si>
    <t>DESDE</t>
  </si>
  <si>
    <t>HASTA</t>
  </si>
  <si>
    <t>SUELDO BRUTO
(RD$)</t>
  </si>
  <si>
    <t>Total Ing.</t>
  </si>
  <si>
    <t>AFP</t>
  </si>
  <si>
    <t>ISR</t>
  </si>
  <si>
    <t>SFS</t>
  </si>
  <si>
    <t>Otros Desc.</t>
  </si>
  <si>
    <t>Total Desc.</t>
  </si>
  <si>
    <t>NETO</t>
  </si>
  <si>
    <t>DIRECCION JURIDICA</t>
  </si>
  <si>
    <t>Agrimensor</t>
  </si>
  <si>
    <t>CONTRATADO</t>
  </si>
  <si>
    <t>MASCULINO</t>
  </si>
  <si>
    <t>DEPARTAMENTO DE COMUNICACIONES</t>
  </si>
  <si>
    <t>Auxiliar de Comunicación</t>
  </si>
  <si>
    <t>FEMENINO</t>
  </si>
  <si>
    <t>PEDRO TOMAS VENTURA CAPELLAN</t>
  </si>
  <si>
    <t>Asesor de Comunicaciones</t>
  </si>
  <si>
    <t>FAUSTO HUNGRIA MORENO GUERRERO</t>
  </si>
  <si>
    <t>DIVISION DE SERVICIOS GENERALES</t>
  </si>
  <si>
    <t>Conserje</t>
  </si>
  <si>
    <t>Jardinero</t>
  </si>
  <si>
    <t>Ayudante de Mantenimiento</t>
  </si>
  <si>
    <t>CARLOS DE JESUS BERROA</t>
  </si>
  <si>
    <t>Auxiliar Administrativo</t>
  </si>
  <si>
    <t>DIVISION COMPRA Y SUMINISTROS</t>
  </si>
  <si>
    <t>Chofer</t>
  </si>
  <si>
    <t>Inspector Aeroportuario</t>
  </si>
  <si>
    <t>EDIMENIA DIAZ HEREDIA DE JUMA</t>
  </si>
  <si>
    <t>Supervisora Aeroportuaria</t>
  </si>
  <si>
    <t>EDDY SANTANA PEREZ</t>
  </si>
  <si>
    <t>Dibujante</t>
  </si>
  <si>
    <t>LAURA MASIEL NUÑEZ BLANCO</t>
  </si>
  <si>
    <t>Asesora de Calidad</t>
  </si>
  <si>
    <t>RAMON ERASMO ABREU ESPINAL</t>
  </si>
  <si>
    <t>DEPARTAMENTO DE INFRAESTRUCTURA AEROPORTUARIA</t>
  </si>
  <si>
    <t>ROSELYS SIOMARA MEJIA HOLGUIN</t>
  </si>
  <si>
    <t>Soporte Administrativo</t>
  </si>
  <si>
    <t>MARTIN POLANCO PAULA</t>
  </si>
  <si>
    <t xml:space="preserve">Periodista </t>
  </si>
  <si>
    <t>GREGORY MEDINA TORRES</t>
  </si>
  <si>
    <t>Supervisor de Obras Aeroportuarias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</si>
  <si>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</si>
  <si>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</si>
  <si>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</si>
  <si>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</si>
  <si>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</si>
  <si>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</si>
  <si>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</si>
  <si>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</si>
  <si>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</si>
  <si>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</si>
  <si>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</si>
  <si>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</si>
  <si>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</si>
  <si>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YSMAEL LEYBA DE LOS SANTOS</t>
  </si>
  <si>
    <t>JORGELINA CASTRO SEVERINO</t>
  </si>
  <si>
    <t>DOMINGO FABIAN FABIAN</t>
  </si>
  <si>
    <t>ANITA LOPEZ</t>
  </si>
  <si>
    <t>HELIN DAYANARA CONTRERAS</t>
  </si>
  <si>
    <t>Mensajera</t>
  </si>
  <si>
    <t>GERSON  FELIZ FELIZ</t>
  </si>
  <si>
    <t>Machetero</t>
  </si>
  <si>
    <t>PEDRO  JIMENEZ JAVIER</t>
  </si>
  <si>
    <t xml:space="preserve">PEDRO  HEREDIA GONZALEZ </t>
  </si>
  <si>
    <t>Auxiliar de Activo Fijo</t>
  </si>
  <si>
    <t xml:space="preserve">ABRAHAN FRIAS DE JESUS </t>
  </si>
  <si>
    <t>WILMY ISABEL RAMIREZ FRIAS</t>
  </si>
  <si>
    <t>MANUEL DE JESUS</t>
  </si>
  <si>
    <t>MARTINA MUÑOZ FIGUEROA</t>
  </si>
  <si>
    <t>Secretaria</t>
  </si>
  <si>
    <t xml:space="preserve">DEPARTAMENTO DE INFRAESTRUCTURA AEROPORTUARIA </t>
  </si>
  <si>
    <t>DIRECCION DE ADMINISTRACIONES AEROPORTUARIA</t>
  </si>
  <si>
    <t>SECCION  DE ACTIVO FIJO</t>
  </si>
  <si>
    <t>DELEGACION JOAQUIN BALAGUER-HIGUERO</t>
  </si>
  <si>
    <t>ALBERTO CHALAS</t>
  </si>
  <si>
    <t>DIVISION DE SUPERVISION AEROPORTUARIA</t>
  </si>
  <si>
    <t>DIRECCION DE DISEÑO AEROPORTUARIO</t>
  </si>
  <si>
    <t xml:space="preserve">Otros Ing. </t>
  </si>
  <si>
    <t>NATASHA NAUMI BAEZ MEJIA</t>
  </si>
  <si>
    <t>Secretaria Ejecutiva</t>
  </si>
  <si>
    <t>DIRECCION EJECUTIVA</t>
  </si>
  <si>
    <t>CONCEPCION MARIA PAULINO DE MEDRANO</t>
  </si>
  <si>
    <t>Enc. División Registro y Control de Nómina</t>
  </si>
  <si>
    <t>DEPARTAMENTO ADMINISTRATIVO</t>
  </si>
  <si>
    <t>PEDRO EUSEBIO NICOLAS SANTANA CONTRERA</t>
  </si>
  <si>
    <t>AEROPUERTO INT. PUNTA CANA</t>
  </si>
  <si>
    <t>LUIS ALBERTO RUBIO RODRIGUEZ</t>
  </si>
  <si>
    <t>JOSE RICARDO MARTINEZ ROMERO</t>
  </si>
  <si>
    <t>BERNARDINO  HERNANDEZ CONCEPCION</t>
  </si>
  <si>
    <t>HELIPUERTO DE SANTO DOMINGO</t>
  </si>
  <si>
    <t>AMBIORIS FERRER DISLA</t>
  </si>
  <si>
    <t>AVER  FERNANDEZ SOTO</t>
  </si>
  <si>
    <t>AURELIO MORLA</t>
  </si>
  <si>
    <t>BILLY RAYMER LUGO POLANCO</t>
  </si>
  <si>
    <t>CARLOS ROBERTO NUÑEZ FERNANDEZ</t>
  </si>
  <si>
    <t>Asesor</t>
  </si>
  <si>
    <t>DAMARIS SILVERIO</t>
  </si>
  <si>
    <t>DAVID EFRAIN  ALCANTARA MORENO</t>
  </si>
  <si>
    <t>DIRSIA ELIZABETH JAVIER GOMERA</t>
  </si>
  <si>
    <t>Auxiliar  Administrativo</t>
  </si>
  <si>
    <t>DOMINGO  SANCHEZ DE JESUS</t>
  </si>
  <si>
    <t>ESTARLING MATEO FELIZ</t>
  </si>
  <si>
    <t>JOSEFINA  AQUINO SORIANO</t>
  </si>
  <si>
    <t>RONNY VALDEZ DE LOS SANTOS</t>
  </si>
  <si>
    <t>ROSA DE LA CRUZ FERRER</t>
  </si>
  <si>
    <t>YENDRY MERDECES ESPINAL GERMAN</t>
  </si>
  <si>
    <t>Paralegal</t>
  </si>
  <si>
    <t>JUAN ALBERTO UREÑA RODRIGUEZ</t>
  </si>
  <si>
    <t>Alguacil</t>
  </si>
  <si>
    <t>EMMANUEL GERARDO ROSARIO ABREU</t>
  </si>
  <si>
    <t>Analista de Compras</t>
  </si>
  <si>
    <t>PEDRO DE LOS SANTOS QUEZADA</t>
  </si>
  <si>
    <t>BLASITO DE LOS SANTOS</t>
  </si>
  <si>
    <t>MARIA DEL CARMEN BELEN GOMEZ</t>
  </si>
  <si>
    <t>WILSON ADAMES SANTOS</t>
  </si>
  <si>
    <t>AEROPUERTO INT. EL CATEY</t>
  </si>
  <si>
    <t>JOAN AMBIORIX PEREZ</t>
  </si>
  <si>
    <t>Mensajero Interno</t>
  </si>
  <si>
    <t>SECCION DE TRANSPORTACION</t>
  </si>
  <si>
    <t>AWILDA MARIA RAMOS FELIPE</t>
  </si>
  <si>
    <t>KELVIN ANDRES MEJIA CALDERON</t>
  </si>
  <si>
    <t>AERODROMO MONTECRISTI</t>
  </si>
  <si>
    <t>Supervisor Técnico Aeroportuario</t>
  </si>
  <si>
    <t>KELVY RAMON TEJADA TEJADA</t>
  </si>
  <si>
    <t>LUIS ANTONIO SEGURA BAEZ</t>
  </si>
  <si>
    <t xml:space="preserve">DIRECCION DE  PLANIFICACION Y DESARROLLO </t>
  </si>
  <si>
    <t>Analista de Planes, Programas y Proyectos</t>
  </si>
  <si>
    <t>LUIS HUMERTO VILCHEZ SOSA</t>
  </si>
  <si>
    <t>PAMELA CAROLINA CASTILLO CASTILLO</t>
  </si>
  <si>
    <t>RAFAEL ANTONIO BENZO</t>
  </si>
  <si>
    <t>Total 58 Empleados</t>
  </si>
  <si>
    <t>Mensajera Interna</t>
  </si>
  <si>
    <t>YAMILETTE SANTANA FIGUEROA</t>
  </si>
  <si>
    <t>YASSER EMIL MEDINA MATEO</t>
  </si>
  <si>
    <t>Coordinador  de Prensa</t>
  </si>
  <si>
    <t>NOMINA DE EMPLEADOS CONTRATADOS  CORRESPONDIENTE AL MES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</si>
</sst>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43" fontId="2" fillId="0" borderId="2" xfId="1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center" vertical="center"/>
    </xf>
    <xf numFmtId="43" fontId="5" fillId="0" borderId="2" xfId="1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43" fontId="9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0" fillId="0" borderId="0" xfId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2276475</xdr:colOff>
      <xdr:row>0</xdr:row>
      <xdr:rowOff>71438</xdr:rowOff>
    </xdr:from>
    <xdr:to>
      <xdr:col>8</xdr:col>
      <xdr:colOff>1323975</xdr:colOff>
      <xdr:row>3</xdr:row>
      <xdr:rowOff>128588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E99DB3D5-7EA5-4893-B1BC-766DEE0287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6335375" y="71438"/>
          <a:ext cx="8267700" cy="1790700"/>
        </a:xfrm>
        <a:prstGeom prst="rect">
          <a:avLst/>
        </a:prstGeom>
      </xdr:spPr>
    </xdr:pic>
    <xdr:clientData/>
  </xdr:twoCellAnchor>
  <xdr:twoCellAnchor>
    <xdr:from>
      <xdr:col>1</xdr:col>
      <xdr:colOff>1761259</xdr:colOff>
      <xdr:row>70</xdr:row>
      <xdr:rowOff>364074</xdr:rowOff>
    </xdr:from>
    <xdr:to>
      <xdr:col>2</xdr:col>
      <xdr:colOff>1510868</xdr:colOff>
      <xdr:row>70</xdr:row>
      <xdr:rowOff>364074</xdr:rowOff>
    </xdr:to>
    <xdr:cxnSp macro="">
      <xdr:nvCxnSpPr>
        <xdr:cNvPr id="3" name="3 Conector recto"/>
        <xdr:cNvCxnSpPr/>
      </xdr:nvCxnSpPr>
      <xdr:spPr>
        <a:xfrm flipV="1">
          <a:off x="2351809" y="37949724"/>
          <a:ext cx="4550209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1616477</xdr:colOff>
      <xdr:row>70</xdr:row>
      <xdr:rowOff>286616</xdr:rowOff>
    </xdr:from>
    <xdr:to>
      <xdr:col>7</xdr:col>
      <xdr:colOff>1663555</xdr:colOff>
      <xdr:row>70</xdr:row>
      <xdr:rowOff>287853</xdr:rowOff>
    </xdr:to>
    <xdr:cxnSp macro="">
      <xdr:nvCxnSpPr>
        <xdr:cNvPr id="4" name="11 Conector recto"/>
        <xdr:cNvCxnSpPr/>
      </xdr:nvCxnSpPr>
      <xdr:spPr>
        <a:xfrm flipV="1">
          <a:off x="17980427" y="7563716"/>
          <a:ext cx="4657178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1561379</xdr:colOff>
      <xdr:row>70</xdr:row>
      <xdr:rowOff>373495</xdr:rowOff>
    </xdr:from>
    <xdr:to>
      <xdr:col>15</xdr:col>
      <xdr:colOff>438150</xdr:colOff>
      <xdr:row>70</xdr:row>
      <xdr:rowOff>373495</xdr:rowOff>
    </xdr:to>
    <xdr:cxnSp macro="">
      <xdr:nvCxnSpPr>
        <xdr:cNvPr id="5" name="15 Conector recto"/>
        <xdr:cNvCxnSpPr/>
      </xdr:nvCxnSpPr>
      <xdr:spPr>
        <a:xfrm>
          <a:off x="32917679" y="37959145"/>
          <a:ext cx="4477471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1623497</xdr:colOff>
      <xdr:row>85</xdr:row>
      <xdr:rowOff>341003</xdr:rowOff>
    </xdr:from>
    <xdr:to>
      <xdr:col>2</xdr:col>
      <xdr:colOff>1880177</xdr:colOff>
      <xdr:row>85</xdr:row>
      <xdr:rowOff>341003</xdr:rowOff>
    </xdr:to>
    <xdr:cxnSp macro="">
      <xdr:nvCxnSpPr>
        <xdr:cNvPr id="6" name="17 Conector recto"/>
        <xdr:cNvCxnSpPr/>
      </xdr:nvCxnSpPr>
      <xdr:spPr>
        <a:xfrm>
          <a:off x="2214047" y="41336603"/>
          <a:ext cx="505728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1717561</xdr:colOff>
      <xdr:row>85</xdr:row>
      <xdr:rowOff>352714</xdr:rowOff>
    </xdr:from>
    <xdr:to>
      <xdr:col>7</xdr:col>
      <xdr:colOff>1549255</xdr:colOff>
      <xdr:row>85</xdr:row>
      <xdr:rowOff>352714</xdr:rowOff>
    </xdr:to>
    <xdr:cxnSp macro="">
      <xdr:nvCxnSpPr>
        <xdr:cNvPr id="7" name="23 Conector recto"/>
        <xdr:cNvCxnSpPr/>
      </xdr:nvCxnSpPr>
      <xdr:spPr>
        <a:xfrm flipV="1">
          <a:off x="18081511" y="41348314"/>
          <a:ext cx="4441794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showGridLines="0" tabSelected="1" view="pageBreakPreview" topLeftCell="E1" zoomScale="50" zoomScaleNormal="100" zoomScaleSheetLayoutView="50" workbookViewId="0">
      <selection activeCell="K100" sqref="K100"/>
    </sheetView>
  </sheetViews>
  <sheetFormatPr baseColWidth="10" defaultColWidth="9.140625" defaultRowHeight="20.25" x14ac:dyDescent="0.25"/>
  <cols>
    <col min="1" max="1" width="8.85546875" style="6" customWidth="1"/>
    <col min="2" max="2" width="71.85546875" style="11" customWidth="1"/>
    <col min="3" max="3" width="74.85546875" style="6" customWidth="1"/>
    <col min="4" max="4" width="55" style="6" customWidth="1"/>
    <col min="5" max="5" width="34.5703125" style="35" customWidth="1"/>
    <col min="6" max="8" width="34.5703125" style="6" customWidth="1"/>
    <col min="9" max="9" width="35" style="6" customWidth="1"/>
    <col min="10" max="10" width="29.85546875" style="6" customWidth="1"/>
    <col min="11" max="17" width="27.85546875" style="6" customWidth="1"/>
    <col min="18" max="16384" width="9.140625" style="6"/>
  </cols>
  <sheetData>
    <row r="1" spans="1:17" s="2" customFormat="1" ht="21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s="2" customFormat="1" ht="47.2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s="2" customFormat="1" ht="66.7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17" s="2" customFormat="1" ht="42" customHeight="1" x14ac:dyDescent="0.25">
      <c r="A4" s="39" t="s">
        <v>143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s="5" customFormat="1" ht="48" customHeight="1" x14ac:dyDescent="0.25">
      <c r="A5" s="3" t="s">
        <v>0</v>
      </c>
      <c r="B5" s="3" t="s">
        <v>1</v>
      </c>
      <c r="C5" s="4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85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3" t="s">
        <v>14</v>
      </c>
      <c r="Q5" s="3" t="s">
        <v>15</v>
      </c>
    </row>
    <row r="6" spans="1:17" s="17" customFormat="1" ht="45" customHeight="1" x14ac:dyDescent="0.25">
      <c r="A6" s="12">
        <v>1</v>
      </c>
      <c r="B6" s="13" t="s">
        <v>102</v>
      </c>
      <c r="C6" s="13" t="s">
        <v>88</v>
      </c>
      <c r="D6" s="18" t="s">
        <v>103</v>
      </c>
      <c r="E6" s="12" t="s">
        <v>18</v>
      </c>
      <c r="F6" s="12" t="s">
        <v>19</v>
      </c>
      <c r="G6" s="14">
        <v>44652</v>
      </c>
      <c r="H6" s="14">
        <v>44835</v>
      </c>
      <c r="I6" s="15">
        <v>80000</v>
      </c>
      <c r="J6" s="15">
        <v>0</v>
      </c>
      <c r="K6" s="16">
        <f t="shared" ref="K6:K13" si="0">+I6</f>
        <v>80000</v>
      </c>
      <c r="L6" s="15">
        <f>+I6*2.87/100</f>
        <v>2296</v>
      </c>
      <c r="M6" s="15">
        <v>7400.94</v>
      </c>
      <c r="N6" s="15">
        <f>+I6*3.04/100</f>
        <v>2432</v>
      </c>
      <c r="O6" s="15">
        <v>0</v>
      </c>
      <c r="P6" s="16">
        <f t="shared" ref="P6" si="1">+L6+M6+N6</f>
        <v>12128.939999999999</v>
      </c>
      <c r="Q6" s="16">
        <f t="shared" ref="Q6" si="2">+K6-P6</f>
        <v>67871.06</v>
      </c>
    </row>
    <row r="7" spans="1:17" s="17" customFormat="1" ht="45" customHeight="1" x14ac:dyDescent="0.25">
      <c r="A7" s="12">
        <v>2</v>
      </c>
      <c r="B7" s="13" t="s">
        <v>86</v>
      </c>
      <c r="C7" s="13" t="s">
        <v>88</v>
      </c>
      <c r="D7" s="18" t="s">
        <v>87</v>
      </c>
      <c r="E7" s="12" t="s">
        <v>18</v>
      </c>
      <c r="F7" s="12" t="s">
        <v>22</v>
      </c>
      <c r="G7" s="14">
        <v>44593</v>
      </c>
      <c r="H7" s="14">
        <v>44774</v>
      </c>
      <c r="I7" s="15">
        <v>65000</v>
      </c>
      <c r="J7" s="15">
        <v>0</v>
      </c>
      <c r="K7" s="16">
        <f t="shared" si="0"/>
        <v>65000</v>
      </c>
      <c r="L7" s="15">
        <v>1865.5</v>
      </c>
      <c r="M7" s="15">
        <v>4427.55</v>
      </c>
      <c r="N7" s="15">
        <v>1976</v>
      </c>
      <c r="O7" s="15">
        <v>0</v>
      </c>
      <c r="P7" s="16">
        <f t="shared" ref="P7:P24" si="3">+L7+M7+N7</f>
        <v>8269.0499999999993</v>
      </c>
      <c r="Q7" s="16">
        <f t="shared" ref="Q7:Q28" si="4">+K7-P7</f>
        <v>56730.95</v>
      </c>
    </row>
    <row r="8" spans="1:17" s="17" customFormat="1" ht="45" customHeight="1" x14ac:dyDescent="0.25">
      <c r="A8" s="12">
        <v>3</v>
      </c>
      <c r="B8" s="13" t="s">
        <v>62</v>
      </c>
      <c r="C8" s="13" t="s">
        <v>16</v>
      </c>
      <c r="D8" s="18" t="s">
        <v>17</v>
      </c>
      <c r="E8" s="12" t="s">
        <v>18</v>
      </c>
      <c r="F8" s="12" t="s">
        <v>19</v>
      </c>
      <c r="G8" s="14">
        <v>44713</v>
      </c>
      <c r="H8" s="14">
        <v>44896</v>
      </c>
      <c r="I8" s="15">
        <v>40000</v>
      </c>
      <c r="J8" s="15">
        <v>0</v>
      </c>
      <c r="K8" s="16">
        <f t="shared" si="0"/>
        <v>40000</v>
      </c>
      <c r="L8" s="15">
        <v>1148</v>
      </c>
      <c r="M8" s="15">
        <v>442.65</v>
      </c>
      <c r="N8" s="15">
        <v>1216</v>
      </c>
      <c r="O8" s="15">
        <v>0</v>
      </c>
      <c r="P8" s="16">
        <f t="shared" si="3"/>
        <v>2806.65</v>
      </c>
      <c r="Q8" s="16">
        <f t="shared" si="4"/>
        <v>37193.35</v>
      </c>
    </row>
    <row r="9" spans="1:17" s="17" customFormat="1" ht="45" customHeight="1" x14ac:dyDescent="0.25">
      <c r="A9" s="12">
        <v>4</v>
      </c>
      <c r="B9" s="13" t="s">
        <v>113</v>
      </c>
      <c r="C9" s="13" t="s">
        <v>16</v>
      </c>
      <c r="D9" s="18" t="s">
        <v>114</v>
      </c>
      <c r="E9" s="12" t="s">
        <v>18</v>
      </c>
      <c r="F9" s="12" t="s">
        <v>22</v>
      </c>
      <c r="G9" s="14">
        <v>44683</v>
      </c>
      <c r="H9" s="14">
        <v>44867</v>
      </c>
      <c r="I9" s="15">
        <v>40000</v>
      </c>
      <c r="J9" s="15">
        <v>0</v>
      </c>
      <c r="K9" s="16">
        <f t="shared" si="0"/>
        <v>40000</v>
      </c>
      <c r="L9" s="15">
        <v>1148</v>
      </c>
      <c r="M9" s="15">
        <v>442.65</v>
      </c>
      <c r="N9" s="15">
        <v>1216</v>
      </c>
      <c r="O9" s="15">
        <v>0</v>
      </c>
      <c r="P9" s="16">
        <f>+L9+M9+N9</f>
        <v>2806.65</v>
      </c>
      <c r="Q9" s="16">
        <f t="shared" ref="Q9" si="5">+K9-P9</f>
        <v>37193.35</v>
      </c>
    </row>
    <row r="10" spans="1:17" s="17" customFormat="1" ht="45" customHeight="1" x14ac:dyDescent="0.25">
      <c r="A10" s="12">
        <v>5</v>
      </c>
      <c r="B10" s="13" t="s">
        <v>115</v>
      </c>
      <c r="C10" s="13" t="s">
        <v>16</v>
      </c>
      <c r="D10" s="18" t="s">
        <v>116</v>
      </c>
      <c r="E10" s="12" t="s">
        <v>18</v>
      </c>
      <c r="F10" s="12" t="s">
        <v>19</v>
      </c>
      <c r="G10" s="14">
        <v>44683</v>
      </c>
      <c r="H10" s="14">
        <v>44867</v>
      </c>
      <c r="I10" s="15">
        <v>25000</v>
      </c>
      <c r="J10" s="15">
        <v>0</v>
      </c>
      <c r="K10" s="16">
        <f t="shared" si="0"/>
        <v>25000</v>
      </c>
      <c r="L10" s="15">
        <v>717.5</v>
      </c>
      <c r="M10" s="15">
        <v>0</v>
      </c>
      <c r="N10" s="15">
        <v>760</v>
      </c>
      <c r="O10" s="15">
        <v>0</v>
      </c>
      <c r="P10" s="16">
        <f>+L10+M10+N10</f>
        <v>1477.5</v>
      </c>
      <c r="Q10" s="16">
        <f t="shared" ref="Q10" si="6">+K10-P10</f>
        <v>23522.5</v>
      </c>
    </row>
    <row r="11" spans="1:17" s="17" customFormat="1" ht="45" customHeight="1" x14ac:dyDescent="0.25">
      <c r="A11" s="12">
        <v>6</v>
      </c>
      <c r="B11" s="13" t="s">
        <v>23</v>
      </c>
      <c r="C11" s="13" t="s">
        <v>20</v>
      </c>
      <c r="D11" s="18" t="s">
        <v>24</v>
      </c>
      <c r="E11" s="12" t="s">
        <v>18</v>
      </c>
      <c r="F11" s="12" t="s">
        <v>19</v>
      </c>
      <c r="G11" s="14">
        <v>44564</v>
      </c>
      <c r="H11" s="14">
        <v>44745</v>
      </c>
      <c r="I11" s="15">
        <v>60000</v>
      </c>
      <c r="J11" s="15">
        <v>0</v>
      </c>
      <c r="K11" s="16">
        <f t="shared" si="0"/>
        <v>60000</v>
      </c>
      <c r="L11" s="15">
        <v>1722</v>
      </c>
      <c r="M11" s="15">
        <v>3486.65</v>
      </c>
      <c r="N11" s="15">
        <v>1824</v>
      </c>
      <c r="O11" s="15">
        <v>0</v>
      </c>
      <c r="P11" s="16">
        <f t="shared" si="3"/>
        <v>7032.65</v>
      </c>
      <c r="Q11" s="16">
        <f t="shared" si="4"/>
        <v>52967.35</v>
      </c>
    </row>
    <row r="12" spans="1:17" s="17" customFormat="1" ht="45" customHeight="1" x14ac:dyDescent="0.25">
      <c r="A12" s="12">
        <v>7</v>
      </c>
      <c r="B12" s="13" t="s">
        <v>104</v>
      </c>
      <c r="C12" s="13" t="s">
        <v>20</v>
      </c>
      <c r="D12" s="18" t="s">
        <v>46</v>
      </c>
      <c r="E12" s="12" t="s">
        <v>18</v>
      </c>
      <c r="F12" s="12" t="s">
        <v>22</v>
      </c>
      <c r="G12" s="14">
        <v>44652</v>
      </c>
      <c r="H12" s="14">
        <v>44835</v>
      </c>
      <c r="I12" s="15">
        <v>50000</v>
      </c>
      <c r="J12" s="15">
        <v>0</v>
      </c>
      <c r="K12" s="16">
        <f t="shared" si="0"/>
        <v>50000</v>
      </c>
      <c r="L12" s="15">
        <v>1435</v>
      </c>
      <c r="M12" s="15">
        <v>1854</v>
      </c>
      <c r="N12" s="15">
        <v>1520</v>
      </c>
      <c r="O12" s="15">
        <v>0</v>
      </c>
      <c r="P12" s="16">
        <f t="shared" ref="P12:P13" si="7">+L12+M12+N12</f>
        <v>4809</v>
      </c>
      <c r="Q12" s="16">
        <f t="shared" ref="Q12:Q13" si="8">+K12-P12</f>
        <v>45191</v>
      </c>
    </row>
    <row r="13" spans="1:17" s="17" customFormat="1" ht="45" customHeight="1" x14ac:dyDescent="0.25">
      <c r="A13" s="12">
        <v>8</v>
      </c>
      <c r="B13" s="13" t="s">
        <v>141</v>
      </c>
      <c r="C13" s="13" t="s">
        <v>20</v>
      </c>
      <c r="D13" s="18" t="s">
        <v>142</v>
      </c>
      <c r="E13" s="12" t="s">
        <v>18</v>
      </c>
      <c r="F13" s="12" t="s">
        <v>19</v>
      </c>
      <c r="G13" s="14">
        <v>44713</v>
      </c>
      <c r="H13" s="14">
        <v>44896</v>
      </c>
      <c r="I13" s="15">
        <v>50000</v>
      </c>
      <c r="J13" s="15">
        <v>0</v>
      </c>
      <c r="K13" s="16">
        <f t="shared" si="0"/>
        <v>50000</v>
      </c>
      <c r="L13" s="15">
        <v>1435</v>
      </c>
      <c r="M13" s="15">
        <v>1854</v>
      </c>
      <c r="N13" s="15">
        <v>1520</v>
      </c>
      <c r="O13" s="15">
        <v>0</v>
      </c>
      <c r="P13" s="16">
        <f t="shared" si="7"/>
        <v>4809</v>
      </c>
      <c r="Q13" s="16">
        <f t="shared" si="8"/>
        <v>45191</v>
      </c>
    </row>
    <row r="14" spans="1:17" s="17" customFormat="1" ht="45" customHeight="1" x14ac:dyDescent="0.25">
      <c r="A14" s="12">
        <v>9</v>
      </c>
      <c r="B14" s="13" t="s">
        <v>45</v>
      </c>
      <c r="C14" s="13" t="s">
        <v>20</v>
      </c>
      <c r="D14" s="18" t="s">
        <v>46</v>
      </c>
      <c r="E14" s="12" t="s">
        <v>18</v>
      </c>
      <c r="F14" s="12" t="s">
        <v>19</v>
      </c>
      <c r="G14" s="14">
        <v>44683</v>
      </c>
      <c r="H14" s="14">
        <v>44867</v>
      </c>
      <c r="I14" s="15">
        <v>25000</v>
      </c>
      <c r="J14" s="15">
        <v>0</v>
      </c>
      <c r="K14" s="16">
        <f>+I14+J14</f>
        <v>25000</v>
      </c>
      <c r="L14" s="15">
        <v>717.5</v>
      </c>
      <c r="M14" s="15">
        <v>0</v>
      </c>
      <c r="N14" s="15">
        <v>760</v>
      </c>
      <c r="O14" s="15">
        <v>0</v>
      </c>
      <c r="P14" s="16">
        <f>+L14+M14+N14</f>
        <v>1477.5</v>
      </c>
      <c r="Q14" s="16">
        <f>+K14-P14</f>
        <v>23522.5</v>
      </c>
    </row>
    <row r="15" spans="1:17" s="17" customFormat="1" ht="45" customHeight="1" x14ac:dyDescent="0.25">
      <c r="A15" s="12">
        <v>10</v>
      </c>
      <c r="B15" s="13" t="s">
        <v>109</v>
      </c>
      <c r="C15" s="13" t="s">
        <v>20</v>
      </c>
      <c r="D15" s="18" t="s">
        <v>21</v>
      </c>
      <c r="E15" s="12" t="s">
        <v>18</v>
      </c>
      <c r="F15" s="12" t="s">
        <v>19</v>
      </c>
      <c r="G15" s="14">
        <v>44652</v>
      </c>
      <c r="H15" s="14">
        <v>44835</v>
      </c>
      <c r="I15" s="15">
        <v>25000</v>
      </c>
      <c r="J15" s="15">
        <v>0</v>
      </c>
      <c r="K15" s="16">
        <f>+I15+J15</f>
        <v>25000</v>
      </c>
      <c r="L15" s="15">
        <v>717.5</v>
      </c>
      <c r="M15" s="15">
        <v>0</v>
      </c>
      <c r="N15" s="15">
        <v>760</v>
      </c>
      <c r="O15" s="15">
        <v>0</v>
      </c>
      <c r="P15" s="16">
        <f>+L15+M15+N15</f>
        <v>1477.5</v>
      </c>
      <c r="Q15" s="16">
        <f>+K15-P15</f>
        <v>23522.5</v>
      </c>
    </row>
    <row r="16" spans="1:17" s="17" customFormat="1" ht="45" customHeight="1" x14ac:dyDescent="0.25">
      <c r="A16" s="12">
        <v>11</v>
      </c>
      <c r="B16" s="13" t="s">
        <v>25</v>
      </c>
      <c r="C16" s="13" t="s">
        <v>20</v>
      </c>
      <c r="D16" s="18" t="s">
        <v>21</v>
      </c>
      <c r="E16" s="12" t="s">
        <v>18</v>
      </c>
      <c r="F16" s="12" t="s">
        <v>19</v>
      </c>
      <c r="G16" s="14">
        <v>44593</v>
      </c>
      <c r="H16" s="14">
        <v>44774</v>
      </c>
      <c r="I16" s="15">
        <v>20000</v>
      </c>
      <c r="J16" s="15">
        <v>0</v>
      </c>
      <c r="K16" s="16">
        <f t="shared" ref="K16:K62" si="9">+I16+J16</f>
        <v>20000</v>
      </c>
      <c r="L16" s="15">
        <v>574</v>
      </c>
      <c r="M16" s="15">
        <v>0</v>
      </c>
      <c r="N16" s="15">
        <v>608</v>
      </c>
      <c r="O16" s="15">
        <v>0</v>
      </c>
      <c r="P16" s="16">
        <f t="shared" si="3"/>
        <v>1182</v>
      </c>
      <c r="Q16" s="16">
        <f t="shared" si="4"/>
        <v>18818</v>
      </c>
    </row>
    <row r="17" spans="1:17" s="17" customFormat="1" ht="45" customHeight="1" x14ac:dyDescent="0.25">
      <c r="A17" s="12">
        <v>12</v>
      </c>
      <c r="B17" s="13" t="s">
        <v>63</v>
      </c>
      <c r="C17" s="13" t="s">
        <v>20</v>
      </c>
      <c r="D17" s="18" t="s">
        <v>21</v>
      </c>
      <c r="E17" s="12" t="s">
        <v>18</v>
      </c>
      <c r="F17" s="12" t="s">
        <v>22</v>
      </c>
      <c r="G17" s="14">
        <v>44713</v>
      </c>
      <c r="H17" s="14">
        <v>44896</v>
      </c>
      <c r="I17" s="15">
        <v>15000</v>
      </c>
      <c r="J17" s="15">
        <v>0</v>
      </c>
      <c r="K17" s="16">
        <f t="shared" si="9"/>
        <v>15000</v>
      </c>
      <c r="L17" s="15">
        <v>430.5</v>
      </c>
      <c r="M17" s="15">
        <v>0</v>
      </c>
      <c r="N17" s="15">
        <v>456</v>
      </c>
      <c r="O17" s="15">
        <v>0</v>
      </c>
      <c r="P17" s="16">
        <f t="shared" ref="P17" si="10">+L17+M17+N17</f>
        <v>886.5</v>
      </c>
      <c r="Q17" s="16">
        <f t="shared" si="4"/>
        <v>14113.5</v>
      </c>
    </row>
    <row r="18" spans="1:17" s="17" customFormat="1" ht="45" customHeight="1" x14ac:dyDescent="0.25">
      <c r="A18" s="12">
        <v>13</v>
      </c>
      <c r="B18" s="13" t="s">
        <v>64</v>
      </c>
      <c r="C18" s="13" t="s">
        <v>26</v>
      </c>
      <c r="D18" s="18" t="s">
        <v>29</v>
      </c>
      <c r="E18" s="12" t="s">
        <v>18</v>
      </c>
      <c r="F18" s="12" t="s">
        <v>19</v>
      </c>
      <c r="G18" s="14">
        <v>44713</v>
      </c>
      <c r="H18" s="14">
        <v>44896</v>
      </c>
      <c r="I18" s="15">
        <v>30000</v>
      </c>
      <c r="J18" s="15">
        <v>0</v>
      </c>
      <c r="K18" s="16">
        <f t="shared" si="9"/>
        <v>30000</v>
      </c>
      <c r="L18" s="15">
        <v>861</v>
      </c>
      <c r="M18" s="15">
        <v>0</v>
      </c>
      <c r="N18" s="15">
        <v>912</v>
      </c>
      <c r="O18" s="15">
        <v>0</v>
      </c>
      <c r="P18" s="16">
        <f t="shared" ref="P18:P21" si="11">+L18+M18+N18</f>
        <v>1773</v>
      </c>
      <c r="Q18" s="16">
        <f t="shared" si="4"/>
        <v>28227</v>
      </c>
    </row>
    <row r="19" spans="1:17" s="17" customFormat="1" ht="45" customHeight="1" x14ac:dyDescent="0.25">
      <c r="A19" s="12">
        <v>14</v>
      </c>
      <c r="B19" s="13" t="s">
        <v>65</v>
      </c>
      <c r="C19" s="13" t="s">
        <v>26</v>
      </c>
      <c r="D19" s="18" t="s">
        <v>27</v>
      </c>
      <c r="E19" s="12" t="s">
        <v>18</v>
      </c>
      <c r="F19" s="12" t="s">
        <v>22</v>
      </c>
      <c r="G19" s="14">
        <v>44713</v>
      </c>
      <c r="H19" s="14">
        <v>44896</v>
      </c>
      <c r="I19" s="15">
        <v>20000</v>
      </c>
      <c r="J19" s="15">
        <v>0</v>
      </c>
      <c r="K19" s="16">
        <f t="shared" si="9"/>
        <v>20000</v>
      </c>
      <c r="L19" s="15">
        <v>574</v>
      </c>
      <c r="M19" s="15"/>
      <c r="N19" s="15">
        <v>608</v>
      </c>
      <c r="O19" s="15">
        <v>0</v>
      </c>
      <c r="P19" s="16">
        <f t="shared" si="11"/>
        <v>1182</v>
      </c>
      <c r="Q19" s="16">
        <f t="shared" si="4"/>
        <v>18818</v>
      </c>
    </row>
    <row r="20" spans="1:17" s="17" customFormat="1" ht="45" customHeight="1" x14ac:dyDescent="0.25">
      <c r="A20" s="12">
        <v>15</v>
      </c>
      <c r="B20" s="13" t="s">
        <v>66</v>
      </c>
      <c r="C20" s="13" t="s">
        <v>26</v>
      </c>
      <c r="D20" s="18" t="s">
        <v>67</v>
      </c>
      <c r="E20" s="12" t="s">
        <v>18</v>
      </c>
      <c r="F20" s="12" t="s">
        <v>22</v>
      </c>
      <c r="G20" s="14">
        <v>44713</v>
      </c>
      <c r="H20" s="14">
        <v>44896</v>
      </c>
      <c r="I20" s="15">
        <v>15000</v>
      </c>
      <c r="J20" s="15">
        <v>0</v>
      </c>
      <c r="K20" s="16">
        <f t="shared" si="9"/>
        <v>15000</v>
      </c>
      <c r="L20" s="15">
        <v>430.5</v>
      </c>
      <c r="M20" s="15">
        <v>0</v>
      </c>
      <c r="N20" s="15">
        <v>456</v>
      </c>
      <c r="O20" s="15">
        <v>0</v>
      </c>
      <c r="P20" s="16">
        <f t="shared" si="11"/>
        <v>886.5</v>
      </c>
      <c r="Q20" s="16">
        <f t="shared" si="4"/>
        <v>14113.5</v>
      </c>
    </row>
    <row r="21" spans="1:17" s="17" customFormat="1" ht="45" customHeight="1" x14ac:dyDescent="0.25">
      <c r="A21" s="12">
        <v>16</v>
      </c>
      <c r="B21" s="13" t="s">
        <v>68</v>
      </c>
      <c r="C21" s="13" t="s">
        <v>26</v>
      </c>
      <c r="D21" s="18" t="s">
        <v>69</v>
      </c>
      <c r="E21" s="12" t="s">
        <v>18</v>
      </c>
      <c r="F21" s="12" t="s">
        <v>19</v>
      </c>
      <c r="G21" s="14">
        <v>44683</v>
      </c>
      <c r="H21" s="14">
        <v>44867</v>
      </c>
      <c r="I21" s="15">
        <v>10000</v>
      </c>
      <c r="J21" s="15">
        <v>0</v>
      </c>
      <c r="K21" s="16">
        <f>+I21+J21</f>
        <v>10000</v>
      </c>
      <c r="L21" s="15">
        <f>+I21*2.87/100</f>
        <v>287</v>
      </c>
      <c r="M21" s="15">
        <v>0</v>
      </c>
      <c r="N21" s="15">
        <f>+I21*3.04/100</f>
        <v>304</v>
      </c>
      <c r="O21" s="15">
        <v>0</v>
      </c>
      <c r="P21" s="16">
        <f t="shared" si="11"/>
        <v>591</v>
      </c>
      <c r="Q21" s="16">
        <f t="shared" si="4"/>
        <v>9409</v>
      </c>
    </row>
    <row r="22" spans="1:17" s="17" customFormat="1" ht="45" customHeight="1" x14ac:dyDescent="0.25">
      <c r="A22" s="12">
        <v>17</v>
      </c>
      <c r="B22" s="13" t="s">
        <v>30</v>
      </c>
      <c r="C22" s="13" t="s">
        <v>91</v>
      </c>
      <c r="D22" s="18" t="s">
        <v>31</v>
      </c>
      <c r="E22" s="12" t="s">
        <v>18</v>
      </c>
      <c r="F22" s="12" t="s">
        <v>19</v>
      </c>
      <c r="G22" s="14">
        <v>44593</v>
      </c>
      <c r="H22" s="14">
        <v>44774</v>
      </c>
      <c r="I22" s="15">
        <v>25000</v>
      </c>
      <c r="J22" s="15">
        <v>0</v>
      </c>
      <c r="K22" s="16">
        <f t="shared" si="9"/>
        <v>25000</v>
      </c>
      <c r="L22" s="15">
        <v>717.5</v>
      </c>
      <c r="M22" s="15">
        <v>0</v>
      </c>
      <c r="N22" s="15">
        <v>760</v>
      </c>
      <c r="O22" s="15">
        <v>0</v>
      </c>
      <c r="P22" s="16">
        <f t="shared" si="3"/>
        <v>1477.5</v>
      </c>
      <c r="Q22" s="16">
        <f t="shared" si="4"/>
        <v>23522.5</v>
      </c>
    </row>
    <row r="23" spans="1:17" s="17" customFormat="1" ht="45" customHeight="1" x14ac:dyDescent="0.25">
      <c r="A23" s="12">
        <v>18</v>
      </c>
      <c r="B23" s="13" t="s">
        <v>117</v>
      </c>
      <c r="C23" s="13" t="s">
        <v>32</v>
      </c>
      <c r="D23" s="18" t="s">
        <v>118</v>
      </c>
      <c r="E23" s="12" t="s">
        <v>18</v>
      </c>
      <c r="F23" s="12" t="s">
        <v>19</v>
      </c>
      <c r="G23" s="14">
        <v>44683</v>
      </c>
      <c r="H23" s="14">
        <v>44867</v>
      </c>
      <c r="I23" s="15">
        <v>50000</v>
      </c>
      <c r="J23" s="15">
        <v>0</v>
      </c>
      <c r="K23" s="16">
        <f t="shared" si="9"/>
        <v>50000</v>
      </c>
      <c r="L23" s="15">
        <v>1435</v>
      </c>
      <c r="M23" s="15">
        <v>1854</v>
      </c>
      <c r="N23" s="15">
        <v>1520</v>
      </c>
      <c r="O23" s="15">
        <v>0</v>
      </c>
      <c r="P23" s="16">
        <f t="shared" ref="P23" si="12">+L23+M23+N23</f>
        <v>4809</v>
      </c>
      <c r="Q23" s="16">
        <f t="shared" ref="Q23" si="13">+K23-P23</f>
        <v>45191</v>
      </c>
    </row>
    <row r="24" spans="1:17" s="17" customFormat="1" ht="45" customHeight="1" x14ac:dyDescent="0.25">
      <c r="A24" s="12">
        <v>19</v>
      </c>
      <c r="B24" s="13" t="s">
        <v>70</v>
      </c>
      <c r="C24" s="13" t="s">
        <v>126</v>
      </c>
      <c r="D24" s="18" t="s">
        <v>44</v>
      </c>
      <c r="E24" s="12" t="s">
        <v>18</v>
      </c>
      <c r="F24" s="12" t="s">
        <v>19</v>
      </c>
      <c r="G24" s="14">
        <v>44713</v>
      </c>
      <c r="H24" s="14">
        <v>44896</v>
      </c>
      <c r="I24" s="15">
        <v>30000</v>
      </c>
      <c r="J24" s="15">
        <v>0</v>
      </c>
      <c r="K24" s="16">
        <f t="shared" si="9"/>
        <v>30000</v>
      </c>
      <c r="L24" s="15">
        <v>861</v>
      </c>
      <c r="M24" s="15">
        <v>0</v>
      </c>
      <c r="N24" s="15">
        <v>912</v>
      </c>
      <c r="O24" s="15">
        <v>0</v>
      </c>
      <c r="P24" s="16">
        <f t="shared" si="3"/>
        <v>1773</v>
      </c>
      <c r="Q24" s="16">
        <f t="shared" si="4"/>
        <v>28227</v>
      </c>
    </row>
    <row r="25" spans="1:17" s="17" customFormat="1" ht="45" customHeight="1" x14ac:dyDescent="0.25">
      <c r="A25" s="12">
        <v>20</v>
      </c>
      <c r="B25" s="13" t="s">
        <v>92</v>
      </c>
      <c r="C25" s="13" t="s">
        <v>93</v>
      </c>
      <c r="D25" s="18" t="s">
        <v>34</v>
      </c>
      <c r="E25" s="12" t="s">
        <v>18</v>
      </c>
      <c r="F25" s="12" t="s">
        <v>19</v>
      </c>
      <c r="G25" s="14">
        <v>44621</v>
      </c>
      <c r="H25" s="14">
        <v>44805</v>
      </c>
      <c r="I25" s="15">
        <v>35000</v>
      </c>
      <c r="J25" s="15">
        <v>0</v>
      </c>
      <c r="K25" s="16">
        <f t="shared" si="9"/>
        <v>35000</v>
      </c>
      <c r="L25" s="15">
        <v>1004.5</v>
      </c>
      <c r="M25" s="15">
        <v>0</v>
      </c>
      <c r="N25" s="15">
        <v>1064</v>
      </c>
      <c r="O25" s="15">
        <v>0</v>
      </c>
      <c r="P25" s="16">
        <f t="shared" ref="P25" si="14">+L25+M25+N25</f>
        <v>2068.5</v>
      </c>
      <c r="Q25" s="16">
        <f t="shared" si="4"/>
        <v>32931.5</v>
      </c>
    </row>
    <row r="26" spans="1:17" s="17" customFormat="1" ht="45" customHeight="1" x14ac:dyDescent="0.25">
      <c r="A26" s="12">
        <v>21</v>
      </c>
      <c r="B26" s="13" t="s">
        <v>94</v>
      </c>
      <c r="C26" s="13" t="s">
        <v>93</v>
      </c>
      <c r="D26" s="18" t="s">
        <v>33</v>
      </c>
      <c r="E26" s="12" t="s">
        <v>18</v>
      </c>
      <c r="F26" s="12" t="s">
        <v>19</v>
      </c>
      <c r="G26" s="14">
        <v>44621</v>
      </c>
      <c r="H26" s="14">
        <v>44805</v>
      </c>
      <c r="I26" s="15">
        <v>30000</v>
      </c>
      <c r="J26" s="15">
        <v>0</v>
      </c>
      <c r="K26" s="16">
        <f t="shared" si="9"/>
        <v>30000</v>
      </c>
      <c r="L26" s="15">
        <v>861</v>
      </c>
      <c r="M26" s="15">
        <v>0</v>
      </c>
      <c r="N26" s="15">
        <v>912</v>
      </c>
      <c r="O26" s="15">
        <v>0</v>
      </c>
      <c r="P26" s="16">
        <f t="shared" ref="P26:P27" si="15">+L26+M26+N26</f>
        <v>1773</v>
      </c>
      <c r="Q26" s="16">
        <f t="shared" si="4"/>
        <v>28227</v>
      </c>
    </row>
    <row r="27" spans="1:17" s="17" customFormat="1" ht="48" customHeight="1" x14ac:dyDescent="0.25">
      <c r="A27" s="12">
        <v>22</v>
      </c>
      <c r="B27" s="13" t="s">
        <v>71</v>
      </c>
      <c r="C27" s="13" t="s">
        <v>80</v>
      </c>
      <c r="D27" s="18" t="s">
        <v>72</v>
      </c>
      <c r="E27" s="12" t="s">
        <v>18</v>
      </c>
      <c r="F27" s="12" t="s">
        <v>19</v>
      </c>
      <c r="G27" s="14">
        <v>44713</v>
      </c>
      <c r="H27" s="14">
        <v>44896</v>
      </c>
      <c r="I27" s="15">
        <v>30000</v>
      </c>
      <c r="J27" s="15">
        <v>0</v>
      </c>
      <c r="K27" s="16">
        <f t="shared" si="9"/>
        <v>30000</v>
      </c>
      <c r="L27" s="15">
        <v>861</v>
      </c>
      <c r="M27" s="15">
        <v>0</v>
      </c>
      <c r="N27" s="15">
        <v>912</v>
      </c>
      <c r="O27" s="15">
        <v>0</v>
      </c>
      <c r="P27" s="16">
        <f t="shared" si="15"/>
        <v>1773</v>
      </c>
      <c r="Q27" s="16">
        <f t="shared" si="4"/>
        <v>28227</v>
      </c>
    </row>
    <row r="28" spans="1:17" s="17" customFormat="1" ht="45" customHeight="1" x14ac:dyDescent="0.25">
      <c r="A28" s="12">
        <v>23</v>
      </c>
      <c r="B28" s="13" t="s">
        <v>35</v>
      </c>
      <c r="C28" s="13" t="s">
        <v>81</v>
      </c>
      <c r="D28" s="18" t="s">
        <v>36</v>
      </c>
      <c r="E28" s="12" t="s">
        <v>18</v>
      </c>
      <c r="F28" s="12" t="s">
        <v>22</v>
      </c>
      <c r="G28" s="14">
        <v>44652</v>
      </c>
      <c r="H28" s="14">
        <v>44835</v>
      </c>
      <c r="I28" s="15">
        <v>50000</v>
      </c>
      <c r="J28" s="15">
        <v>0</v>
      </c>
      <c r="K28" s="16">
        <f t="shared" si="9"/>
        <v>50000</v>
      </c>
      <c r="L28" s="15">
        <v>1435</v>
      </c>
      <c r="M28" s="15">
        <v>1854</v>
      </c>
      <c r="N28" s="15">
        <v>1520</v>
      </c>
      <c r="O28" s="15">
        <v>0</v>
      </c>
      <c r="P28" s="16">
        <f t="shared" ref="P28" si="16">+L28+M28+N28</f>
        <v>4809</v>
      </c>
      <c r="Q28" s="16">
        <f t="shared" si="4"/>
        <v>45191</v>
      </c>
    </row>
    <row r="29" spans="1:17" s="17" customFormat="1" ht="45" customHeight="1" x14ac:dyDescent="0.25">
      <c r="A29" s="12">
        <v>24</v>
      </c>
      <c r="B29" s="13" t="s">
        <v>112</v>
      </c>
      <c r="C29" s="13" t="s">
        <v>81</v>
      </c>
      <c r="D29" s="18" t="s">
        <v>36</v>
      </c>
      <c r="E29" s="12" t="s">
        <v>18</v>
      </c>
      <c r="F29" s="12" t="s">
        <v>22</v>
      </c>
      <c r="G29" s="14">
        <v>44652</v>
      </c>
      <c r="H29" s="14">
        <v>44835</v>
      </c>
      <c r="I29" s="15">
        <v>50000</v>
      </c>
      <c r="J29" s="15">
        <v>0</v>
      </c>
      <c r="K29" s="16">
        <f t="shared" si="9"/>
        <v>50000</v>
      </c>
      <c r="L29" s="15">
        <v>1435</v>
      </c>
      <c r="M29" s="15">
        <v>1854</v>
      </c>
      <c r="N29" s="15">
        <v>1520</v>
      </c>
      <c r="O29" s="15">
        <v>0</v>
      </c>
      <c r="P29" s="16">
        <f t="shared" ref="P29" si="17">+L29+M29+N29</f>
        <v>4809</v>
      </c>
      <c r="Q29" s="16">
        <f t="shared" ref="Q29" si="18">+K29-P29</f>
        <v>45191</v>
      </c>
    </row>
    <row r="30" spans="1:17" s="17" customFormat="1" ht="45" customHeight="1" x14ac:dyDescent="0.25">
      <c r="A30" s="12">
        <v>25</v>
      </c>
      <c r="B30" s="13" t="s">
        <v>101</v>
      </c>
      <c r="C30" s="13" t="s">
        <v>81</v>
      </c>
      <c r="D30" s="18" t="s">
        <v>34</v>
      </c>
      <c r="E30" s="12" t="s">
        <v>18</v>
      </c>
      <c r="F30" s="12" t="s">
        <v>19</v>
      </c>
      <c r="G30" s="14">
        <v>44652</v>
      </c>
      <c r="H30" s="14">
        <v>44835</v>
      </c>
      <c r="I30" s="15">
        <v>40000</v>
      </c>
      <c r="J30" s="15">
        <v>0</v>
      </c>
      <c r="K30" s="16">
        <f t="shared" si="9"/>
        <v>40000</v>
      </c>
      <c r="L30" s="15">
        <v>1148</v>
      </c>
      <c r="M30" s="15">
        <v>442.65</v>
      </c>
      <c r="N30" s="15">
        <v>1216</v>
      </c>
      <c r="O30" s="15">
        <v>0</v>
      </c>
      <c r="P30" s="16">
        <f t="shared" ref="P30" si="19">+L30+M30+N30</f>
        <v>2806.65</v>
      </c>
      <c r="Q30" s="16">
        <f t="shared" ref="Q30" si="20">+K30-P30</f>
        <v>37193.35</v>
      </c>
    </row>
    <row r="31" spans="1:17" s="17" customFormat="1" ht="45" customHeight="1" x14ac:dyDescent="0.25">
      <c r="A31" s="12">
        <v>26</v>
      </c>
      <c r="B31" s="13" t="s">
        <v>105</v>
      </c>
      <c r="C31" s="13" t="s">
        <v>81</v>
      </c>
      <c r="D31" s="18" t="s">
        <v>34</v>
      </c>
      <c r="E31" s="12" t="s">
        <v>18</v>
      </c>
      <c r="F31" s="12" t="s">
        <v>19</v>
      </c>
      <c r="G31" s="14">
        <v>44652</v>
      </c>
      <c r="H31" s="14">
        <v>44835</v>
      </c>
      <c r="I31" s="15">
        <v>40000</v>
      </c>
      <c r="J31" s="15">
        <v>0</v>
      </c>
      <c r="K31" s="16">
        <f t="shared" si="9"/>
        <v>40000</v>
      </c>
      <c r="L31" s="15">
        <v>1148</v>
      </c>
      <c r="M31" s="15">
        <v>442.65</v>
      </c>
      <c r="N31" s="15">
        <v>1216</v>
      </c>
      <c r="O31" s="15">
        <v>0</v>
      </c>
      <c r="P31" s="16">
        <f t="shared" ref="P31" si="21">+L31+M31+N31</f>
        <v>2806.65</v>
      </c>
      <c r="Q31" s="16">
        <f t="shared" ref="Q31" si="22">+K31-P31</f>
        <v>37193.35</v>
      </c>
    </row>
    <row r="32" spans="1:17" s="17" customFormat="1" ht="45" customHeight="1" x14ac:dyDescent="0.25">
      <c r="A32" s="12">
        <v>27</v>
      </c>
      <c r="B32" s="13" t="s">
        <v>111</v>
      </c>
      <c r="C32" s="13" t="s">
        <v>81</v>
      </c>
      <c r="D32" s="18" t="s">
        <v>34</v>
      </c>
      <c r="E32" s="12" t="s">
        <v>18</v>
      </c>
      <c r="F32" s="12" t="s">
        <v>19</v>
      </c>
      <c r="G32" s="14">
        <v>44652</v>
      </c>
      <c r="H32" s="14">
        <v>44835</v>
      </c>
      <c r="I32" s="15">
        <v>40000</v>
      </c>
      <c r="J32" s="15">
        <v>0</v>
      </c>
      <c r="K32" s="16">
        <f t="shared" si="9"/>
        <v>40000</v>
      </c>
      <c r="L32" s="15">
        <v>1148</v>
      </c>
      <c r="M32" s="15">
        <v>442.65</v>
      </c>
      <c r="N32" s="15">
        <v>1216</v>
      </c>
      <c r="O32" s="15">
        <v>0</v>
      </c>
      <c r="P32" s="16">
        <f t="shared" ref="P32:P36" si="23">+L32+M32+N32</f>
        <v>2806.65</v>
      </c>
      <c r="Q32" s="16">
        <f t="shared" ref="Q32:Q36" si="24">+K32-P32</f>
        <v>37193.35</v>
      </c>
    </row>
    <row r="33" spans="1:17" s="17" customFormat="1" ht="45" customHeight="1" x14ac:dyDescent="0.25">
      <c r="A33" s="12">
        <v>28</v>
      </c>
      <c r="B33" s="13" t="s">
        <v>119</v>
      </c>
      <c r="C33" s="13" t="s">
        <v>81</v>
      </c>
      <c r="D33" s="18" t="s">
        <v>34</v>
      </c>
      <c r="E33" s="12" t="s">
        <v>18</v>
      </c>
      <c r="F33" s="12" t="s">
        <v>19</v>
      </c>
      <c r="G33" s="14">
        <v>44683</v>
      </c>
      <c r="H33" s="14">
        <v>44867</v>
      </c>
      <c r="I33" s="15">
        <v>40000</v>
      </c>
      <c r="J33" s="15">
        <v>0</v>
      </c>
      <c r="K33" s="16">
        <f t="shared" si="9"/>
        <v>40000</v>
      </c>
      <c r="L33" s="15">
        <v>1148</v>
      </c>
      <c r="M33" s="15">
        <v>442.65</v>
      </c>
      <c r="N33" s="15">
        <v>1216</v>
      </c>
      <c r="O33" s="15">
        <v>0</v>
      </c>
      <c r="P33" s="16">
        <f t="shared" ref="P33:P35" si="25">+L33+M33+N33</f>
        <v>2806.65</v>
      </c>
      <c r="Q33" s="16">
        <f t="shared" ref="Q33:Q35" si="26">+K33-P33</f>
        <v>37193.35</v>
      </c>
    </row>
    <row r="34" spans="1:17" s="17" customFormat="1" ht="45" customHeight="1" x14ac:dyDescent="0.25">
      <c r="A34" s="12">
        <v>29</v>
      </c>
      <c r="B34" s="13" t="s">
        <v>127</v>
      </c>
      <c r="C34" s="13" t="s">
        <v>81</v>
      </c>
      <c r="D34" s="18" t="s">
        <v>34</v>
      </c>
      <c r="E34" s="12" t="s">
        <v>18</v>
      </c>
      <c r="F34" s="12" t="s">
        <v>19</v>
      </c>
      <c r="G34" s="14">
        <v>44713</v>
      </c>
      <c r="H34" s="14">
        <v>44896</v>
      </c>
      <c r="I34" s="15">
        <v>40000</v>
      </c>
      <c r="J34" s="15">
        <v>0</v>
      </c>
      <c r="K34" s="16">
        <f>+I34+J34</f>
        <v>40000</v>
      </c>
      <c r="L34" s="15">
        <v>1148</v>
      </c>
      <c r="M34" s="15">
        <v>442.65</v>
      </c>
      <c r="N34" s="15">
        <v>1216</v>
      </c>
      <c r="O34" s="15">
        <v>0</v>
      </c>
      <c r="P34" s="16">
        <f t="shared" si="25"/>
        <v>2806.65</v>
      </c>
      <c r="Q34" s="16">
        <f t="shared" si="26"/>
        <v>37193.35</v>
      </c>
    </row>
    <row r="35" spans="1:17" s="17" customFormat="1" ht="45" customHeight="1" x14ac:dyDescent="0.25">
      <c r="A35" s="12">
        <v>30</v>
      </c>
      <c r="B35" s="13" t="s">
        <v>136</v>
      </c>
      <c r="C35" s="13" t="s">
        <v>81</v>
      </c>
      <c r="D35" s="18" t="s">
        <v>31</v>
      </c>
      <c r="E35" s="12" t="s">
        <v>18</v>
      </c>
      <c r="F35" s="12" t="s">
        <v>22</v>
      </c>
      <c r="G35" s="14">
        <v>44713</v>
      </c>
      <c r="H35" s="14">
        <v>44896</v>
      </c>
      <c r="I35" s="15">
        <v>35000</v>
      </c>
      <c r="J35" s="15">
        <v>0</v>
      </c>
      <c r="K35" s="16">
        <f>+I35+J35</f>
        <v>35000</v>
      </c>
      <c r="L35" s="15">
        <v>1004.5</v>
      </c>
      <c r="M35" s="15">
        <v>0</v>
      </c>
      <c r="N35" s="15">
        <v>1064</v>
      </c>
      <c r="O35" s="15">
        <v>0</v>
      </c>
      <c r="P35" s="16">
        <f t="shared" si="25"/>
        <v>2068.5</v>
      </c>
      <c r="Q35" s="16">
        <f t="shared" si="26"/>
        <v>32931.5</v>
      </c>
    </row>
    <row r="36" spans="1:17" s="17" customFormat="1" ht="45" customHeight="1" x14ac:dyDescent="0.25">
      <c r="A36" s="12">
        <v>31</v>
      </c>
      <c r="B36" s="13" t="s">
        <v>73</v>
      </c>
      <c r="C36" s="13" t="s">
        <v>81</v>
      </c>
      <c r="D36" s="18" t="s">
        <v>34</v>
      </c>
      <c r="E36" s="12" t="s">
        <v>18</v>
      </c>
      <c r="F36" s="12" t="s">
        <v>19</v>
      </c>
      <c r="G36" s="14">
        <v>44713</v>
      </c>
      <c r="H36" s="14">
        <v>44896</v>
      </c>
      <c r="I36" s="15">
        <v>30000</v>
      </c>
      <c r="J36" s="15">
        <v>0</v>
      </c>
      <c r="K36" s="16">
        <f t="shared" si="9"/>
        <v>30000</v>
      </c>
      <c r="L36" s="15">
        <v>861</v>
      </c>
      <c r="M36" s="15">
        <v>0</v>
      </c>
      <c r="N36" s="15">
        <v>912</v>
      </c>
      <c r="O36" s="15">
        <v>0</v>
      </c>
      <c r="P36" s="16">
        <f t="shared" si="23"/>
        <v>1773</v>
      </c>
      <c r="Q36" s="16">
        <f t="shared" si="24"/>
        <v>28227</v>
      </c>
    </row>
    <row r="37" spans="1:17" s="17" customFormat="1" ht="45" customHeight="1" x14ac:dyDescent="0.25">
      <c r="A37" s="12">
        <v>32</v>
      </c>
      <c r="B37" s="13" t="s">
        <v>74</v>
      </c>
      <c r="C37" s="13" t="s">
        <v>81</v>
      </c>
      <c r="D37" s="18" t="s">
        <v>31</v>
      </c>
      <c r="E37" s="12" t="s">
        <v>18</v>
      </c>
      <c r="F37" s="12" t="s">
        <v>22</v>
      </c>
      <c r="G37" s="14">
        <v>44713</v>
      </c>
      <c r="H37" s="14">
        <v>44896</v>
      </c>
      <c r="I37" s="15">
        <v>30000</v>
      </c>
      <c r="J37" s="15">
        <v>0</v>
      </c>
      <c r="K37" s="16">
        <f t="shared" si="9"/>
        <v>30000</v>
      </c>
      <c r="L37" s="15">
        <v>861</v>
      </c>
      <c r="M37" s="15">
        <v>0</v>
      </c>
      <c r="N37" s="15">
        <v>912</v>
      </c>
      <c r="O37" s="15">
        <v>0</v>
      </c>
      <c r="P37" s="16">
        <f t="shared" ref="P37:P62" si="27">+L37+M37+N37</f>
        <v>1773</v>
      </c>
      <c r="Q37" s="16">
        <f t="shared" ref="Q37:Q62" si="28">+K37-P37</f>
        <v>28227</v>
      </c>
    </row>
    <row r="38" spans="1:17" s="17" customFormat="1" ht="45" customHeight="1" x14ac:dyDescent="0.25">
      <c r="A38" s="12">
        <v>33</v>
      </c>
      <c r="B38" s="13" t="s">
        <v>95</v>
      </c>
      <c r="C38" s="13" t="s">
        <v>81</v>
      </c>
      <c r="D38" s="18" t="s">
        <v>29</v>
      </c>
      <c r="E38" s="12" t="s">
        <v>18</v>
      </c>
      <c r="F38" s="12" t="s">
        <v>19</v>
      </c>
      <c r="G38" s="14">
        <v>44621</v>
      </c>
      <c r="H38" s="14">
        <v>44805</v>
      </c>
      <c r="I38" s="15">
        <v>30000</v>
      </c>
      <c r="J38" s="15">
        <v>0</v>
      </c>
      <c r="K38" s="16">
        <f t="shared" si="9"/>
        <v>30000</v>
      </c>
      <c r="L38" s="15">
        <v>861</v>
      </c>
      <c r="M38" s="15">
        <v>0</v>
      </c>
      <c r="N38" s="15">
        <v>912</v>
      </c>
      <c r="O38" s="15">
        <v>0</v>
      </c>
      <c r="P38" s="16">
        <f t="shared" si="27"/>
        <v>1773</v>
      </c>
      <c r="Q38" s="16">
        <f t="shared" si="28"/>
        <v>28227</v>
      </c>
    </row>
    <row r="39" spans="1:17" s="17" customFormat="1" ht="45" customHeight="1" x14ac:dyDescent="0.25">
      <c r="A39" s="12">
        <v>34</v>
      </c>
      <c r="B39" s="13" t="s">
        <v>110</v>
      </c>
      <c r="C39" s="13" t="s">
        <v>81</v>
      </c>
      <c r="D39" s="18" t="s">
        <v>31</v>
      </c>
      <c r="E39" s="12" t="s">
        <v>18</v>
      </c>
      <c r="F39" s="12" t="s">
        <v>22</v>
      </c>
      <c r="G39" s="14">
        <v>44652</v>
      </c>
      <c r="H39" s="14">
        <v>44835</v>
      </c>
      <c r="I39" s="15">
        <v>30000</v>
      </c>
      <c r="J39" s="15">
        <v>0</v>
      </c>
      <c r="K39" s="16">
        <f t="shared" si="9"/>
        <v>30000</v>
      </c>
      <c r="L39" s="15">
        <v>861</v>
      </c>
      <c r="M39" s="15">
        <v>0</v>
      </c>
      <c r="N39" s="15">
        <v>912</v>
      </c>
      <c r="O39" s="15">
        <v>0</v>
      </c>
      <c r="P39" s="16">
        <f t="shared" si="27"/>
        <v>1773</v>
      </c>
      <c r="Q39" s="16">
        <f t="shared" si="28"/>
        <v>28227</v>
      </c>
    </row>
    <row r="40" spans="1:17" s="17" customFormat="1" ht="45" customHeight="1" x14ac:dyDescent="0.25">
      <c r="A40" s="12">
        <v>35</v>
      </c>
      <c r="B40" s="13" t="s">
        <v>120</v>
      </c>
      <c r="C40" s="13" t="s">
        <v>81</v>
      </c>
      <c r="D40" s="18" t="s">
        <v>29</v>
      </c>
      <c r="E40" s="12" t="s">
        <v>18</v>
      </c>
      <c r="F40" s="12" t="s">
        <v>19</v>
      </c>
      <c r="G40" s="14">
        <v>44683</v>
      </c>
      <c r="H40" s="14">
        <v>44867</v>
      </c>
      <c r="I40" s="15">
        <v>25000</v>
      </c>
      <c r="J40" s="15">
        <v>0</v>
      </c>
      <c r="K40" s="16">
        <f t="shared" si="9"/>
        <v>25000</v>
      </c>
      <c r="L40" s="15">
        <v>717.5</v>
      </c>
      <c r="M40" s="15">
        <v>0</v>
      </c>
      <c r="N40" s="15">
        <v>760</v>
      </c>
      <c r="O40" s="15">
        <v>0</v>
      </c>
      <c r="P40" s="16">
        <f t="shared" ref="P40:P41" si="29">+L40+M40+N40</f>
        <v>1477.5</v>
      </c>
      <c r="Q40" s="16">
        <f t="shared" ref="Q40:Q41" si="30">+K40-P40</f>
        <v>23522.5</v>
      </c>
    </row>
    <row r="41" spans="1:17" s="17" customFormat="1" ht="45" customHeight="1" x14ac:dyDescent="0.25">
      <c r="A41" s="12">
        <v>36</v>
      </c>
      <c r="B41" s="13" t="s">
        <v>137</v>
      </c>
      <c r="C41" s="13" t="s">
        <v>81</v>
      </c>
      <c r="D41" s="18" t="s">
        <v>28</v>
      </c>
      <c r="E41" s="12" t="s">
        <v>18</v>
      </c>
      <c r="F41" s="12" t="s">
        <v>19</v>
      </c>
      <c r="G41" s="14">
        <v>44713</v>
      </c>
      <c r="H41" s="14">
        <v>44896</v>
      </c>
      <c r="I41" s="15">
        <v>25000</v>
      </c>
      <c r="J41" s="15">
        <v>0</v>
      </c>
      <c r="K41" s="16">
        <f t="shared" si="9"/>
        <v>25000</v>
      </c>
      <c r="L41" s="15">
        <v>717.5</v>
      </c>
      <c r="M41" s="15">
        <v>0</v>
      </c>
      <c r="N41" s="15">
        <v>760</v>
      </c>
      <c r="O41" s="15">
        <v>0</v>
      </c>
      <c r="P41" s="16">
        <f t="shared" si="29"/>
        <v>1477.5</v>
      </c>
      <c r="Q41" s="16">
        <f t="shared" si="30"/>
        <v>23522.5</v>
      </c>
    </row>
    <row r="42" spans="1:17" s="17" customFormat="1" ht="43.5" customHeight="1" x14ac:dyDescent="0.25">
      <c r="A42" s="12">
        <v>37</v>
      </c>
      <c r="B42" s="13" t="s">
        <v>121</v>
      </c>
      <c r="C42" s="13" t="s">
        <v>81</v>
      </c>
      <c r="D42" s="18" t="s">
        <v>31</v>
      </c>
      <c r="E42" s="12" t="s">
        <v>18</v>
      </c>
      <c r="F42" s="12" t="s">
        <v>22</v>
      </c>
      <c r="G42" s="14">
        <v>44683</v>
      </c>
      <c r="H42" s="14">
        <v>44867</v>
      </c>
      <c r="I42" s="15">
        <v>20000</v>
      </c>
      <c r="J42" s="15">
        <v>0</v>
      </c>
      <c r="K42" s="16">
        <f t="shared" si="9"/>
        <v>20000</v>
      </c>
      <c r="L42" s="15">
        <v>574</v>
      </c>
      <c r="M42" s="15">
        <v>0</v>
      </c>
      <c r="N42" s="15">
        <v>608</v>
      </c>
      <c r="O42" s="15">
        <v>0</v>
      </c>
      <c r="P42" s="16">
        <f t="shared" ref="P42" si="31">+L42+M42+N42</f>
        <v>1182</v>
      </c>
      <c r="Q42" s="16">
        <f t="shared" ref="Q42" si="32">+K42-P42</f>
        <v>18818</v>
      </c>
    </row>
    <row r="43" spans="1:17" s="17" customFormat="1" ht="45" customHeight="1" x14ac:dyDescent="0.25">
      <c r="A43" s="12">
        <v>38</v>
      </c>
      <c r="B43" s="13" t="s">
        <v>100</v>
      </c>
      <c r="C43" s="13" t="s">
        <v>81</v>
      </c>
      <c r="D43" s="18" t="s">
        <v>28</v>
      </c>
      <c r="E43" s="12" t="s">
        <v>18</v>
      </c>
      <c r="F43" s="12" t="s">
        <v>19</v>
      </c>
      <c r="G43" s="14">
        <v>44652</v>
      </c>
      <c r="H43" s="14">
        <v>44835</v>
      </c>
      <c r="I43" s="15">
        <v>20000</v>
      </c>
      <c r="J43" s="15">
        <v>0</v>
      </c>
      <c r="K43" s="16">
        <f t="shared" si="9"/>
        <v>20000</v>
      </c>
      <c r="L43" s="15">
        <v>574</v>
      </c>
      <c r="M43" s="15">
        <v>0</v>
      </c>
      <c r="N43" s="15">
        <v>608</v>
      </c>
      <c r="O43" s="15">
        <v>0</v>
      </c>
      <c r="P43" s="16">
        <f t="shared" si="27"/>
        <v>1182</v>
      </c>
      <c r="Q43" s="16">
        <f t="shared" si="28"/>
        <v>18818</v>
      </c>
    </row>
    <row r="44" spans="1:17" s="17" customFormat="1" ht="45" customHeight="1" x14ac:dyDescent="0.25">
      <c r="A44" s="12">
        <v>39</v>
      </c>
      <c r="B44" s="13" t="s">
        <v>108</v>
      </c>
      <c r="C44" s="13" t="s">
        <v>81</v>
      </c>
      <c r="D44" s="18" t="s">
        <v>28</v>
      </c>
      <c r="E44" s="12" t="s">
        <v>18</v>
      </c>
      <c r="F44" s="12" t="s">
        <v>19</v>
      </c>
      <c r="G44" s="14">
        <v>44652</v>
      </c>
      <c r="H44" s="14">
        <v>44835</v>
      </c>
      <c r="I44" s="15">
        <v>20000</v>
      </c>
      <c r="J44" s="15">
        <v>0</v>
      </c>
      <c r="K44" s="16">
        <f t="shared" si="9"/>
        <v>20000</v>
      </c>
      <c r="L44" s="15">
        <v>574</v>
      </c>
      <c r="M44" s="15">
        <v>0</v>
      </c>
      <c r="N44" s="15">
        <v>608</v>
      </c>
      <c r="O44" s="15">
        <v>0</v>
      </c>
      <c r="P44" s="16">
        <f t="shared" si="27"/>
        <v>1182</v>
      </c>
      <c r="Q44" s="16">
        <f t="shared" si="28"/>
        <v>18818</v>
      </c>
    </row>
    <row r="45" spans="1:17" s="17" customFormat="1" ht="45" customHeight="1" x14ac:dyDescent="0.25">
      <c r="A45" s="12">
        <v>40</v>
      </c>
      <c r="B45" s="13" t="s">
        <v>131</v>
      </c>
      <c r="C45" s="13" t="s">
        <v>129</v>
      </c>
      <c r="D45" s="18" t="s">
        <v>130</v>
      </c>
      <c r="E45" s="12" t="s">
        <v>18</v>
      </c>
      <c r="F45" s="12" t="s">
        <v>19</v>
      </c>
      <c r="G45" s="14">
        <v>44713</v>
      </c>
      <c r="H45" s="14">
        <v>44896</v>
      </c>
      <c r="I45" s="15">
        <v>40000</v>
      </c>
      <c r="J45" s="15">
        <v>0</v>
      </c>
      <c r="K45" s="16">
        <f t="shared" si="9"/>
        <v>40000</v>
      </c>
      <c r="L45" s="15">
        <v>1148</v>
      </c>
      <c r="M45" s="15">
        <v>442.65</v>
      </c>
      <c r="N45" s="15">
        <v>1216</v>
      </c>
      <c r="O45" s="15">
        <v>0</v>
      </c>
      <c r="P45" s="16">
        <f t="shared" si="27"/>
        <v>2806.65</v>
      </c>
      <c r="Q45" s="16">
        <f t="shared" si="28"/>
        <v>37193.35</v>
      </c>
    </row>
    <row r="46" spans="1:17" s="17" customFormat="1" ht="45" customHeight="1" x14ac:dyDescent="0.25">
      <c r="A46" s="12">
        <v>41</v>
      </c>
      <c r="B46" s="13" t="s">
        <v>122</v>
      </c>
      <c r="C46" s="13" t="s">
        <v>123</v>
      </c>
      <c r="D46" s="18" t="s">
        <v>34</v>
      </c>
      <c r="E46" s="12" t="s">
        <v>18</v>
      </c>
      <c r="F46" s="12" t="s">
        <v>19</v>
      </c>
      <c r="G46" s="14">
        <v>44683</v>
      </c>
      <c r="H46" s="14">
        <v>44867</v>
      </c>
      <c r="I46" s="15">
        <v>35000</v>
      </c>
      <c r="J46" s="15">
        <v>0</v>
      </c>
      <c r="K46" s="16">
        <f t="shared" si="9"/>
        <v>35000</v>
      </c>
      <c r="L46" s="15">
        <v>1004.5</v>
      </c>
      <c r="M46" s="15">
        <v>0</v>
      </c>
      <c r="N46" s="15">
        <v>1064</v>
      </c>
      <c r="O46" s="15">
        <v>0</v>
      </c>
      <c r="P46" s="16">
        <f t="shared" ref="P46" si="33">+L46+M46+N46</f>
        <v>2068.5</v>
      </c>
      <c r="Q46" s="16">
        <f t="shared" ref="Q46" si="34">+K46-P46</f>
        <v>32931.5</v>
      </c>
    </row>
    <row r="47" spans="1:17" s="17" customFormat="1" ht="45" customHeight="1" x14ac:dyDescent="0.25">
      <c r="A47" s="12">
        <v>42</v>
      </c>
      <c r="B47" s="13" t="s">
        <v>96</v>
      </c>
      <c r="C47" s="13" t="s">
        <v>97</v>
      </c>
      <c r="D47" s="18" t="s">
        <v>28</v>
      </c>
      <c r="E47" s="12" t="s">
        <v>18</v>
      </c>
      <c r="F47" s="12" t="s">
        <v>19</v>
      </c>
      <c r="G47" s="14">
        <v>44621</v>
      </c>
      <c r="H47" s="14">
        <v>44805</v>
      </c>
      <c r="I47" s="15">
        <v>25000</v>
      </c>
      <c r="J47" s="15">
        <v>0</v>
      </c>
      <c r="K47" s="16">
        <f t="shared" si="9"/>
        <v>25000</v>
      </c>
      <c r="L47" s="15">
        <v>717.5</v>
      </c>
      <c r="M47" s="15">
        <v>0</v>
      </c>
      <c r="N47" s="15">
        <v>760</v>
      </c>
      <c r="O47" s="15">
        <v>0</v>
      </c>
      <c r="P47" s="16">
        <f t="shared" si="27"/>
        <v>1477.5</v>
      </c>
      <c r="Q47" s="16">
        <f t="shared" si="28"/>
        <v>23522.5</v>
      </c>
    </row>
    <row r="48" spans="1:17" s="17" customFormat="1" ht="45" customHeight="1" x14ac:dyDescent="0.25">
      <c r="A48" s="12">
        <v>43</v>
      </c>
      <c r="B48" s="13" t="s">
        <v>37</v>
      </c>
      <c r="C48" s="13" t="s">
        <v>84</v>
      </c>
      <c r="D48" s="18" t="s">
        <v>38</v>
      </c>
      <c r="E48" s="12" t="s">
        <v>18</v>
      </c>
      <c r="F48" s="12" t="s">
        <v>19</v>
      </c>
      <c r="G48" s="14">
        <v>44564</v>
      </c>
      <c r="H48" s="14">
        <v>44745</v>
      </c>
      <c r="I48" s="15">
        <v>20000</v>
      </c>
      <c r="J48" s="15">
        <v>0</v>
      </c>
      <c r="K48" s="16">
        <f t="shared" si="9"/>
        <v>20000</v>
      </c>
      <c r="L48" s="15">
        <v>574</v>
      </c>
      <c r="M48" s="15">
        <v>0</v>
      </c>
      <c r="N48" s="15">
        <v>608</v>
      </c>
      <c r="O48" s="15">
        <v>0</v>
      </c>
      <c r="P48" s="16">
        <f t="shared" si="27"/>
        <v>1182</v>
      </c>
      <c r="Q48" s="16">
        <f t="shared" si="28"/>
        <v>18818</v>
      </c>
    </row>
    <row r="49" spans="1:17" s="17" customFormat="1" ht="45" customHeight="1" x14ac:dyDescent="0.25">
      <c r="A49" s="12">
        <v>44</v>
      </c>
      <c r="B49" s="13" t="s">
        <v>39</v>
      </c>
      <c r="C49" s="13" t="s">
        <v>133</v>
      </c>
      <c r="D49" s="18" t="s">
        <v>40</v>
      </c>
      <c r="E49" s="12" t="s">
        <v>18</v>
      </c>
      <c r="F49" s="12" t="s">
        <v>22</v>
      </c>
      <c r="G49" s="14">
        <v>44564</v>
      </c>
      <c r="H49" s="14">
        <v>44745</v>
      </c>
      <c r="I49" s="15">
        <v>90000</v>
      </c>
      <c r="J49" s="15">
        <v>0</v>
      </c>
      <c r="K49" s="16">
        <f t="shared" si="9"/>
        <v>90000</v>
      </c>
      <c r="L49" s="15">
        <v>2583</v>
      </c>
      <c r="M49" s="15">
        <v>9753.19</v>
      </c>
      <c r="N49" s="15">
        <v>2736</v>
      </c>
      <c r="O49" s="15">
        <v>0</v>
      </c>
      <c r="P49" s="16">
        <f t="shared" si="27"/>
        <v>15072.19</v>
      </c>
      <c r="Q49" s="16">
        <f t="shared" si="28"/>
        <v>74927.81</v>
      </c>
    </row>
    <row r="50" spans="1:17" s="17" customFormat="1" ht="45" customHeight="1" x14ac:dyDescent="0.25">
      <c r="A50" s="12">
        <v>45</v>
      </c>
      <c r="B50" s="13" t="s">
        <v>132</v>
      </c>
      <c r="C50" s="13" t="s">
        <v>133</v>
      </c>
      <c r="D50" s="18" t="s">
        <v>134</v>
      </c>
      <c r="E50" s="12" t="s">
        <v>18</v>
      </c>
      <c r="F50" s="12" t="s">
        <v>19</v>
      </c>
      <c r="G50" s="14">
        <v>44713</v>
      </c>
      <c r="H50" s="14">
        <v>44896</v>
      </c>
      <c r="I50" s="15">
        <v>50000</v>
      </c>
      <c r="J50" s="15">
        <v>0</v>
      </c>
      <c r="K50" s="16">
        <f t="shared" si="9"/>
        <v>50000</v>
      </c>
      <c r="L50" s="15">
        <v>1435</v>
      </c>
      <c r="M50" s="15">
        <v>1854</v>
      </c>
      <c r="N50" s="15">
        <v>1520</v>
      </c>
      <c r="O50" s="15"/>
      <c r="P50" s="16">
        <f t="shared" si="27"/>
        <v>4809</v>
      </c>
      <c r="Q50" s="16">
        <f t="shared" si="28"/>
        <v>45191</v>
      </c>
    </row>
    <row r="51" spans="1:17" s="17" customFormat="1" ht="45" customHeight="1" x14ac:dyDescent="0.25">
      <c r="A51" s="12">
        <v>46</v>
      </c>
      <c r="B51" s="13" t="s">
        <v>47</v>
      </c>
      <c r="C51" s="13" t="s">
        <v>42</v>
      </c>
      <c r="D51" s="18" t="s">
        <v>48</v>
      </c>
      <c r="E51" s="12" t="s">
        <v>18</v>
      </c>
      <c r="F51" s="12" t="s">
        <v>19</v>
      </c>
      <c r="G51" s="14">
        <v>44683</v>
      </c>
      <c r="H51" s="14">
        <v>44867</v>
      </c>
      <c r="I51" s="15">
        <v>50000</v>
      </c>
      <c r="J51" s="15">
        <v>0</v>
      </c>
      <c r="K51" s="16">
        <f>+I51+J51</f>
        <v>50000</v>
      </c>
      <c r="L51" s="15">
        <v>1435</v>
      </c>
      <c r="M51" s="15">
        <v>1854</v>
      </c>
      <c r="N51" s="15">
        <v>1520</v>
      </c>
      <c r="O51" s="15">
        <v>0</v>
      </c>
      <c r="P51" s="16">
        <f>+L51+M51+N51</f>
        <v>4809</v>
      </c>
      <c r="Q51" s="16">
        <f>+K51-P51</f>
        <v>45191</v>
      </c>
    </row>
    <row r="52" spans="1:17" s="17" customFormat="1" ht="45" customHeight="1" x14ac:dyDescent="0.25">
      <c r="A52" s="12">
        <v>47</v>
      </c>
      <c r="B52" s="13" t="s">
        <v>43</v>
      </c>
      <c r="C52" s="13" t="s">
        <v>42</v>
      </c>
      <c r="D52" s="18" t="s">
        <v>44</v>
      </c>
      <c r="E52" s="12" t="s">
        <v>18</v>
      </c>
      <c r="F52" s="12" t="s">
        <v>22</v>
      </c>
      <c r="G52" s="14">
        <v>44564</v>
      </c>
      <c r="H52" s="14">
        <v>44745</v>
      </c>
      <c r="I52" s="15">
        <v>35000</v>
      </c>
      <c r="J52" s="15">
        <v>0</v>
      </c>
      <c r="K52" s="16">
        <f t="shared" si="9"/>
        <v>35000</v>
      </c>
      <c r="L52" s="15">
        <v>1004.5</v>
      </c>
      <c r="M52" s="15">
        <v>0</v>
      </c>
      <c r="N52" s="15">
        <v>1064</v>
      </c>
      <c r="O52" s="15">
        <v>0</v>
      </c>
      <c r="P52" s="16">
        <f t="shared" si="27"/>
        <v>2068.5</v>
      </c>
      <c r="Q52" s="16">
        <f t="shared" si="28"/>
        <v>32931.5</v>
      </c>
    </row>
    <row r="53" spans="1:17" s="17" customFormat="1" ht="45" customHeight="1" x14ac:dyDescent="0.25">
      <c r="A53" s="12">
        <v>48</v>
      </c>
      <c r="B53" s="13" t="s">
        <v>75</v>
      </c>
      <c r="C53" s="13" t="s">
        <v>78</v>
      </c>
      <c r="D53" s="18" t="s">
        <v>31</v>
      </c>
      <c r="E53" s="12" t="s">
        <v>18</v>
      </c>
      <c r="F53" s="12" t="s">
        <v>19</v>
      </c>
      <c r="G53" s="14">
        <v>44713</v>
      </c>
      <c r="H53" s="14">
        <v>44896</v>
      </c>
      <c r="I53" s="15">
        <v>30000</v>
      </c>
      <c r="J53" s="15">
        <v>0</v>
      </c>
      <c r="K53" s="16">
        <f t="shared" si="9"/>
        <v>30000</v>
      </c>
      <c r="L53" s="15">
        <v>861</v>
      </c>
      <c r="M53" s="15">
        <v>0</v>
      </c>
      <c r="N53" s="15">
        <v>912</v>
      </c>
      <c r="O53" s="15">
        <v>0</v>
      </c>
      <c r="P53" s="16">
        <f t="shared" si="27"/>
        <v>1773</v>
      </c>
      <c r="Q53" s="16">
        <f t="shared" si="28"/>
        <v>28227</v>
      </c>
    </row>
    <row r="54" spans="1:17" s="17" customFormat="1" ht="45" customHeight="1" x14ac:dyDescent="0.25">
      <c r="A54" s="12">
        <v>49</v>
      </c>
      <c r="B54" s="13" t="s">
        <v>41</v>
      </c>
      <c r="C54" s="13" t="s">
        <v>42</v>
      </c>
      <c r="D54" s="18" t="s">
        <v>33</v>
      </c>
      <c r="E54" s="12" t="s">
        <v>18</v>
      </c>
      <c r="F54" s="12" t="s">
        <v>19</v>
      </c>
      <c r="G54" s="14">
        <v>44564</v>
      </c>
      <c r="H54" s="14">
        <v>44745</v>
      </c>
      <c r="I54" s="15">
        <v>26250</v>
      </c>
      <c r="J54" s="15">
        <v>0</v>
      </c>
      <c r="K54" s="16">
        <f>+I54+J54</f>
        <v>26250</v>
      </c>
      <c r="L54" s="15">
        <v>753.38</v>
      </c>
      <c r="M54" s="15">
        <v>0</v>
      </c>
      <c r="N54" s="15">
        <v>798</v>
      </c>
      <c r="O54" s="15">
        <v>0</v>
      </c>
      <c r="P54" s="16">
        <f>+L54+M54+N54</f>
        <v>1551.38</v>
      </c>
      <c r="Q54" s="16">
        <f>+K54-P54</f>
        <v>24698.62</v>
      </c>
    </row>
    <row r="55" spans="1:17" s="17" customFormat="1" ht="45" customHeight="1" x14ac:dyDescent="0.25">
      <c r="A55" s="12">
        <v>50</v>
      </c>
      <c r="B55" s="13" t="s">
        <v>140</v>
      </c>
      <c r="C55" s="13" t="s">
        <v>78</v>
      </c>
      <c r="D55" s="18" t="s">
        <v>139</v>
      </c>
      <c r="E55" s="12" t="s">
        <v>18</v>
      </c>
      <c r="F55" s="12" t="s">
        <v>22</v>
      </c>
      <c r="G55" s="14">
        <v>44713</v>
      </c>
      <c r="H55" s="14">
        <v>44896</v>
      </c>
      <c r="I55" s="15">
        <v>20000</v>
      </c>
      <c r="J55" s="15">
        <v>0</v>
      </c>
      <c r="K55" s="16">
        <f>+I55+J55</f>
        <v>20000</v>
      </c>
      <c r="L55" s="15">
        <v>574</v>
      </c>
      <c r="M55" s="15">
        <v>0</v>
      </c>
      <c r="N55" s="15">
        <v>608</v>
      </c>
      <c r="O55" s="15">
        <v>0</v>
      </c>
      <c r="P55" s="16">
        <f>+L55+M55+N55</f>
        <v>1182</v>
      </c>
      <c r="Q55" s="16">
        <f>+K55-P55</f>
        <v>18818</v>
      </c>
    </row>
    <row r="56" spans="1:17" s="17" customFormat="1" ht="45" customHeight="1" x14ac:dyDescent="0.25">
      <c r="A56" s="12">
        <v>51</v>
      </c>
      <c r="B56" s="13" t="s">
        <v>76</v>
      </c>
      <c r="C56" s="13" t="s">
        <v>79</v>
      </c>
      <c r="D56" s="18" t="s">
        <v>77</v>
      </c>
      <c r="E56" s="12" t="s">
        <v>18</v>
      </c>
      <c r="F56" s="12" t="s">
        <v>22</v>
      </c>
      <c r="G56" s="14">
        <v>44713</v>
      </c>
      <c r="H56" s="14">
        <v>44896</v>
      </c>
      <c r="I56" s="15">
        <v>30000</v>
      </c>
      <c r="J56" s="15">
        <v>0</v>
      </c>
      <c r="K56" s="16">
        <f t="shared" si="9"/>
        <v>30000</v>
      </c>
      <c r="L56" s="15">
        <v>861</v>
      </c>
      <c r="M56" s="15">
        <v>0</v>
      </c>
      <c r="N56" s="15">
        <v>912</v>
      </c>
      <c r="O56" s="15">
        <v>0</v>
      </c>
      <c r="P56" s="16">
        <f t="shared" si="27"/>
        <v>1773</v>
      </c>
      <c r="Q56" s="16">
        <f t="shared" si="28"/>
        <v>28227</v>
      </c>
    </row>
    <row r="57" spans="1:17" s="17" customFormat="1" ht="45" customHeight="1" x14ac:dyDescent="0.25">
      <c r="A57" s="12">
        <v>52</v>
      </c>
      <c r="B57" s="13" t="s">
        <v>135</v>
      </c>
      <c r="C57" s="13" t="s">
        <v>79</v>
      </c>
      <c r="D57" s="18" t="s">
        <v>31</v>
      </c>
      <c r="E57" s="12" t="s">
        <v>18</v>
      </c>
      <c r="F57" s="12" t="s">
        <v>19</v>
      </c>
      <c r="G57" s="14">
        <v>44713</v>
      </c>
      <c r="H57" s="14">
        <v>44896</v>
      </c>
      <c r="I57" s="15">
        <v>30000</v>
      </c>
      <c r="J57" s="15">
        <v>0</v>
      </c>
      <c r="K57" s="16">
        <f t="shared" si="9"/>
        <v>30000</v>
      </c>
      <c r="L57" s="15">
        <v>861</v>
      </c>
      <c r="M57" s="15">
        <v>0</v>
      </c>
      <c r="N57" s="15">
        <v>912</v>
      </c>
      <c r="O57" s="15">
        <v>0</v>
      </c>
      <c r="P57" s="16">
        <f t="shared" si="27"/>
        <v>1773</v>
      </c>
      <c r="Q57" s="16">
        <f t="shared" si="28"/>
        <v>28227</v>
      </c>
    </row>
    <row r="58" spans="1:17" s="17" customFormat="1" ht="45" customHeight="1" x14ac:dyDescent="0.25">
      <c r="A58" s="12">
        <v>53</v>
      </c>
      <c r="B58" s="13" t="s">
        <v>98</v>
      </c>
      <c r="C58" s="13" t="s">
        <v>79</v>
      </c>
      <c r="D58" s="18" t="s">
        <v>31</v>
      </c>
      <c r="E58" s="12" t="s">
        <v>18</v>
      </c>
      <c r="F58" s="12" t="s">
        <v>19</v>
      </c>
      <c r="G58" s="14">
        <v>44621</v>
      </c>
      <c r="H58" s="14">
        <v>44805</v>
      </c>
      <c r="I58" s="15">
        <v>25000</v>
      </c>
      <c r="J58" s="15">
        <v>0</v>
      </c>
      <c r="K58" s="16">
        <f t="shared" si="9"/>
        <v>25000</v>
      </c>
      <c r="L58" s="15">
        <v>717.5</v>
      </c>
      <c r="M58" s="15">
        <v>0</v>
      </c>
      <c r="N58" s="15">
        <v>760</v>
      </c>
      <c r="O58" s="15">
        <v>0</v>
      </c>
      <c r="P58" s="16">
        <f t="shared" si="27"/>
        <v>1477.5</v>
      </c>
      <c r="Q58" s="16">
        <f t="shared" si="28"/>
        <v>23522.5</v>
      </c>
    </row>
    <row r="59" spans="1:17" s="17" customFormat="1" ht="45" customHeight="1" x14ac:dyDescent="0.25">
      <c r="A59" s="12">
        <v>54</v>
      </c>
      <c r="B59" s="13" t="s">
        <v>99</v>
      </c>
      <c r="C59" s="13" t="s">
        <v>79</v>
      </c>
      <c r="D59" s="18" t="s">
        <v>44</v>
      </c>
      <c r="E59" s="12" t="s">
        <v>18</v>
      </c>
      <c r="F59" s="12" t="s">
        <v>19</v>
      </c>
      <c r="G59" s="14">
        <v>44621</v>
      </c>
      <c r="H59" s="14">
        <v>44805</v>
      </c>
      <c r="I59" s="15">
        <v>20000</v>
      </c>
      <c r="J59" s="15">
        <v>0</v>
      </c>
      <c r="K59" s="16">
        <f t="shared" si="9"/>
        <v>20000</v>
      </c>
      <c r="L59" s="15">
        <v>574</v>
      </c>
      <c r="M59" s="15"/>
      <c r="N59" s="15">
        <v>608</v>
      </c>
      <c r="O59" s="15">
        <v>0</v>
      </c>
      <c r="P59" s="16">
        <f t="shared" si="27"/>
        <v>1182</v>
      </c>
      <c r="Q59" s="16">
        <f t="shared" si="28"/>
        <v>18818</v>
      </c>
    </row>
    <row r="60" spans="1:17" s="17" customFormat="1" ht="45" customHeight="1" x14ac:dyDescent="0.25">
      <c r="A60" s="12">
        <v>55</v>
      </c>
      <c r="B60" s="13" t="s">
        <v>124</v>
      </c>
      <c r="C60" s="13" t="s">
        <v>79</v>
      </c>
      <c r="D60" s="18" t="s">
        <v>125</v>
      </c>
      <c r="E60" s="12" t="s">
        <v>18</v>
      </c>
      <c r="F60" s="12" t="s">
        <v>19</v>
      </c>
      <c r="G60" s="14">
        <v>44683</v>
      </c>
      <c r="H60" s="14">
        <v>44867</v>
      </c>
      <c r="I60" s="15">
        <v>20000</v>
      </c>
      <c r="J60" s="15">
        <v>0</v>
      </c>
      <c r="K60" s="16">
        <f t="shared" si="9"/>
        <v>20000</v>
      </c>
      <c r="L60" s="15">
        <v>574</v>
      </c>
      <c r="M60" s="15">
        <v>0</v>
      </c>
      <c r="N60" s="15">
        <v>608</v>
      </c>
      <c r="O60" s="15">
        <v>0</v>
      </c>
      <c r="P60" s="16">
        <f t="shared" ref="P60" si="35">+L60+M60+N60</f>
        <v>1182</v>
      </c>
      <c r="Q60" s="16">
        <f t="shared" ref="Q60" si="36">+K60-P60</f>
        <v>18818</v>
      </c>
    </row>
    <row r="61" spans="1:17" s="17" customFormat="1" ht="45" customHeight="1" x14ac:dyDescent="0.25">
      <c r="A61" s="12">
        <v>56</v>
      </c>
      <c r="B61" s="13" t="s">
        <v>128</v>
      </c>
      <c r="C61" s="13" t="s">
        <v>83</v>
      </c>
      <c r="D61" s="18" t="s">
        <v>48</v>
      </c>
      <c r="E61" s="12" t="s">
        <v>18</v>
      </c>
      <c r="F61" s="12" t="s">
        <v>19</v>
      </c>
      <c r="G61" s="14">
        <v>44713</v>
      </c>
      <c r="H61" s="14">
        <v>44896</v>
      </c>
      <c r="I61" s="15">
        <v>50000</v>
      </c>
      <c r="J61" s="15">
        <v>0</v>
      </c>
      <c r="K61" s="16">
        <f t="shared" si="9"/>
        <v>50000</v>
      </c>
      <c r="L61" s="15">
        <v>1435</v>
      </c>
      <c r="M61" s="15">
        <v>1854</v>
      </c>
      <c r="N61" s="15">
        <v>1520</v>
      </c>
      <c r="O61" s="15">
        <v>0</v>
      </c>
      <c r="P61" s="16">
        <f t="shared" ref="P61" si="37">+L61+M61+N61</f>
        <v>4809</v>
      </c>
      <c r="Q61" s="16">
        <f t="shared" ref="Q61" si="38">+K61-P61</f>
        <v>45191</v>
      </c>
    </row>
    <row r="62" spans="1:17" s="17" customFormat="1" ht="45" customHeight="1" x14ac:dyDescent="0.25">
      <c r="A62" s="12">
        <v>57</v>
      </c>
      <c r="B62" s="13" t="s">
        <v>82</v>
      </c>
      <c r="C62" s="13" t="s">
        <v>83</v>
      </c>
      <c r="D62" s="18" t="s">
        <v>29</v>
      </c>
      <c r="E62" s="12" t="s">
        <v>18</v>
      </c>
      <c r="F62" s="12" t="s">
        <v>19</v>
      </c>
      <c r="G62" s="14">
        <v>44564</v>
      </c>
      <c r="H62" s="14">
        <v>44745</v>
      </c>
      <c r="I62" s="15">
        <v>35000</v>
      </c>
      <c r="J62" s="15">
        <v>0</v>
      </c>
      <c r="K62" s="16">
        <f t="shared" si="9"/>
        <v>35000</v>
      </c>
      <c r="L62" s="15">
        <v>1004.5</v>
      </c>
      <c r="M62" s="15">
        <v>0</v>
      </c>
      <c r="N62" s="15">
        <v>1064</v>
      </c>
      <c r="O62" s="15">
        <v>0</v>
      </c>
      <c r="P62" s="16">
        <f t="shared" si="27"/>
        <v>2068.5</v>
      </c>
      <c r="Q62" s="16">
        <f t="shared" si="28"/>
        <v>32931.5</v>
      </c>
    </row>
    <row r="63" spans="1:17" s="17" customFormat="1" ht="45" customHeight="1" x14ac:dyDescent="0.25">
      <c r="A63" s="12">
        <v>58</v>
      </c>
      <c r="B63" s="13" t="s">
        <v>106</v>
      </c>
      <c r="C63" s="13" t="s">
        <v>83</v>
      </c>
      <c r="D63" s="18" t="s">
        <v>107</v>
      </c>
      <c r="E63" s="12" t="s">
        <v>18</v>
      </c>
      <c r="F63" s="12" t="s">
        <v>22</v>
      </c>
      <c r="G63" s="14">
        <v>44652</v>
      </c>
      <c r="H63" s="14">
        <v>44835</v>
      </c>
      <c r="I63" s="15">
        <v>30000</v>
      </c>
      <c r="J63" s="15">
        <v>0</v>
      </c>
      <c r="K63" s="16">
        <f t="shared" ref="K63" si="39">+I63+J63</f>
        <v>30000</v>
      </c>
      <c r="L63" s="15">
        <v>861</v>
      </c>
      <c r="M63" s="15">
        <v>0</v>
      </c>
      <c r="N63" s="15">
        <v>912</v>
      </c>
      <c r="O63" s="15">
        <v>0</v>
      </c>
      <c r="P63" s="16">
        <f t="shared" ref="P63" si="40">+L63+M63+N63</f>
        <v>1773</v>
      </c>
      <c r="Q63" s="16">
        <f t="shared" ref="Q63" si="41">+K63-P63</f>
        <v>28227</v>
      </c>
    </row>
    <row r="64" spans="1:17" s="2" customFormat="1" ht="45" customHeight="1" x14ac:dyDescent="0.25">
      <c r="A64" s="40" t="s">
        <v>138</v>
      </c>
      <c r="B64" s="41"/>
      <c r="C64" s="41"/>
      <c r="D64" s="41"/>
      <c r="E64" s="41"/>
      <c r="F64" s="41"/>
      <c r="G64" s="41"/>
      <c r="H64" s="42"/>
      <c r="I64" s="1">
        <f t="shared" ref="I64:Q64" si="42">SUM(I6:I63)</f>
        <v>1996250</v>
      </c>
      <c r="J64" s="1">
        <f t="shared" si="42"/>
        <v>0</v>
      </c>
      <c r="K64" s="1">
        <f t="shared" si="42"/>
        <v>1996250</v>
      </c>
      <c r="L64" s="1">
        <f t="shared" si="42"/>
        <v>57292.38</v>
      </c>
      <c r="M64" s="1">
        <f t="shared" si="42"/>
        <v>43441.530000000006</v>
      </c>
      <c r="N64" s="1">
        <f t="shared" si="42"/>
        <v>60686</v>
      </c>
      <c r="O64" s="1">
        <f t="shared" si="42"/>
        <v>0</v>
      </c>
      <c r="P64" s="1">
        <f t="shared" si="42"/>
        <v>161419.90999999997</v>
      </c>
      <c r="Q64" s="1">
        <f t="shared" si="42"/>
        <v>1834830.0900000003</v>
      </c>
    </row>
    <row r="65" spans="1:17" s="2" customFormat="1" x14ac:dyDescent="0.25">
      <c r="A65" s="7"/>
      <c r="C65" s="8"/>
      <c r="D65" s="9"/>
      <c r="E65" s="34"/>
      <c r="H65" s="10"/>
    </row>
    <row r="66" spans="1:17" s="2" customFormat="1" x14ac:dyDescent="0.25">
      <c r="A66" s="37"/>
      <c r="C66" s="8"/>
      <c r="D66" s="9"/>
      <c r="E66" s="37"/>
      <c r="H66" s="10"/>
    </row>
    <row r="67" spans="1:17" s="2" customFormat="1" x14ac:dyDescent="0.25">
      <c r="A67" s="37"/>
      <c r="C67" s="8"/>
      <c r="D67" s="9"/>
      <c r="E67" s="37"/>
      <c r="H67" s="10"/>
    </row>
    <row r="68" spans="1:17" s="2" customFormat="1" x14ac:dyDescent="0.25">
      <c r="A68" s="37"/>
      <c r="C68" s="8"/>
      <c r="D68" s="9"/>
      <c r="E68" s="37"/>
      <c r="H68" s="10"/>
    </row>
    <row r="70" spans="1:17" s="20" customFormat="1" ht="34.5" customHeight="1" x14ac:dyDescent="0.25">
      <c r="A70" s="19"/>
      <c r="C70" s="21"/>
      <c r="E70" s="22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4"/>
    </row>
    <row r="71" spans="1:17" s="20" customFormat="1" ht="34.5" customHeight="1" x14ac:dyDescent="0.25">
      <c r="A71" s="19"/>
      <c r="B71" s="25" t="s">
        <v>49</v>
      </c>
      <c r="C71" s="26"/>
      <c r="D71" s="26"/>
      <c r="E71" s="27"/>
      <c r="F71" s="25" t="s">
        <v>50</v>
      </c>
      <c r="G71" s="26"/>
      <c r="H71" s="26"/>
      <c r="I71" s="28"/>
      <c r="J71" s="28"/>
      <c r="K71" s="26"/>
      <c r="L71" s="26"/>
      <c r="M71" s="25" t="s">
        <v>51</v>
      </c>
      <c r="N71" s="26"/>
      <c r="O71" s="26"/>
      <c r="P71" s="29"/>
      <c r="Q71" s="28"/>
    </row>
    <row r="72" spans="1:17" s="20" customFormat="1" ht="29.25" customHeight="1" x14ac:dyDescent="0.25">
      <c r="A72" s="19"/>
      <c r="B72" s="26" t="s">
        <v>89</v>
      </c>
      <c r="C72" s="30"/>
      <c r="D72" s="30"/>
      <c r="E72" s="31"/>
      <c r="F72" s="26" t="s">
        <v>52</v>
      </c>
      <c r="G72" s="30"/>
      <c r="H72" s="30"/>
      <c r="I72" s="28"/>
      <c r="J72" s="28"/>
      <c r="K72" s="30"/>
      <c r="L72" s="30"/>
      <c r="M72" s="26" t="s">
        <v>53</v>
      </c>
      <c r="N72" s="30"/>
      <c r="O72" s="30"/>
      <c r="P72" s="29"/>
      <c r="Q72" s="28"/>
    </row>
    <row r="73" spans="1:17" s="20" customFormat="1" ht="33" customHeight="1" x14ac:dyDescent="0.25">
      <c r="A73" s="19"/>
      <c r="B73" s="30" t="s">
        <v>90</v>
      </c>
      <c r="C73" s="32"/>
      <c r="D73" s="32"/>
      <c r="E73" s="33"/>
      <c r="F73" s="30" t="s">
        <v>54</v>
      </c>
      <c r="G73" s="32"/>
      <c r="H73" s="32"/>
      <c r="I73" s="28"/>
      <c r="J73" s="28"/>
      <c r="K73" s="32"/>
      <c r="L73" s="32"/>
      <c r="M73" s="30" t="s">
        <v>55</v>
      </c>
      <c r="N73" s="32"/>
      <c r="O73" s="32"/>
      <c r="P73" s="29"/>
      <c r="Q73" s="28"/>
    </row>
    <row r="74" spans="1:17" s="20" customFormat="1" ht="23.25" x14ac:dyDescent="0.25">
      <c r="A74" s="19"/>
      <c r="B74" s="30"/>
      <c r="C74" s="32"/>
      <c r="D74" s="32"/>
      <c r="E74" s="33"/>
      <c r="F74" s="30"/>
      <c r="G74" s="32"/>
      <c r="H74" s="32"/>
      <c r="I74" s="28"/>
      <c r="J74" s="28"/>
      <c r="K74" s="32"/>
      <c r="L74" s="32"/>
      <c r="M74" s="30"/>
      <c r="N74" s="32"/>
      <c r="O74" s="32"/>
      <c r="P74" s="29"/>
      <c r="Q74" s="28"/>
    </row>
    <row r="75" spans="1:17" s="20" customFormat="1" ht="23.25" x14ac:dyDescent="0.25">
      <c r="A75" s="19"/>
      <c r="B75" s="30"/>
      <c r="C75" s="32"/>
      <c r="D75" s="32"/>
      <c r="E75" s="33"/>
      <c r="F75" s="30"/>
      <c r="G75" s="32"/>
      <c r="H75" s="32"/>
      <c r="I75" s="28"/>
      <c r="J75" s="28"/>
      <c r="K75" s="32"/>
      <c r="L75" s="32"/>
      <c r="M75" s="30"/>
      <c r="N75" s="32"/>
      <c r="O75" s="32"/>
      <c r="P75" s="29"/>
      <c r="Q75" s="28"/>
    </row>
    <row r="76" spans="1:17" s="20" customFormat="1" ht="23.25" x14ac:dyDescent="0.25">
      <c r="A76" s="19"/>
      <c r="B76" s="30"/>
      <c r="C76" s="32"/>
      <c r="D76" s="32"/>
      <c r="E76" s="33"/>
      <c r="F76" s="30"/>
      <c r="G76" s="32"/>
      <c r="H76" s="32"/>
      <c r="I76" s="28"/>
      <c r="J76" s="28"/>
      <c r="K76" s="32"/>
      <c r="L76" s="32"/>
      <c r="M76" s="30"/>
      <c r="N76" s="32"/>
      <c r="O76" s="32"/>
      <c r="P76" s="29"/>
      <c r="Q76" s="28"/>
    </row>
    <row r="77" spans="1:17" s="20" customFormat="1" ht="23.25" x14ac:dyDescent="0.25">
      <c r="A77" s="19"/>
      <c r="B77" s="30"/>
      <c r="C77" s="32"/>
      <c r="D77" s="32"/>
      <c r="E77" s="33"/>
      <c r="F77" s="30"/>
      <c r="G77" s="32"/>
      <c r="H77" s="32"/>
      <c r="I77" s="28"/>
      <c r="J77" s="28"/>
      <c r="K77" s="32"/>
      <c r="L77" s="32"/>
      <c r="M77" s="30"/>
      <c r="N77" s="32"/>
      <c r="O77" s="32"/>
      <c r="P77" s="29"/>
      <c r="Q77" s="28"/>
    </row>
    <row r="78" spans="1:17" s="20" customFormat="1" ht="23.25" x14ac:dyDescent="0.25">
      <c r="A78" s="19"/>
      <c r="B78" s="30"/>
      <c r="C78" s="32"/>
      <c r="D78" s="32"/>
      <c r="E78" s="33"/>
      <c r="F78" s="30"/>
      <c r="G78" s="32"/>
      <c r="H78" s="32"/>
      <c r="I78" s="28"/>
      <c r="J78" s="28"/>
      <c r="K78" s="32"/>
      <c r="L78" s="32"/>
      <c r="M78" s="30"/>
      <c r="N78" s="32"/>
      <c r="O78" s="32"/>
      <c r="P78" s="29"/>
      <c r="Q78" s="28"/>
    </row>
    <row r="79" spans="1:17" s="20" customFormat="1" ht="23.25" x14ac:dyDescent="0.25">
      <c r="A79" s="19"/>
      <c r="B79" s="30"/>
      <c r="C79" s="32"/>
      <c r="D79" s="32"/>
      <c r="E79" s="33"/>
      <c r="F79" s="30"/>
      <c r="G79" s="32"/>
      <c r="H79" s="32"/>
      <c r="I79" s="28"/>
      <c r="J79" s="28"/>
      <c r="K79" s="32"/>
      <c r="L79" s="32"/>
      <c r="M79" s="30"/>
      <c r="N79" s="32"/>
      <c r="O79" s="32"/>
      <c r="P79" s="29"/>
      <c r="Q79" s="28"/>
    </row>
    <row r="80" spans="1:17" s="20" customFormat="1" ht="23.25" x14ac:dyDescent="0.25">
      <c r="A80" s="19"/>
      <c r="B80" s="30"/>
      <c r="C80" s="32"/>
      <c r="D80" s="32"/>
      <c r="E80" s="33"/>
      <c r="F80" s="30"/>
      <c r="G80" s="32"/>
      <c r="H80" s="32"/>
      <c r="I80" s="28"/>
      <c r="J80" s="28"/>
      <c r="K80" s="32"/>
      <c r="L80" s="32"/>
      <c r="M80" s="30"/>
      <c r="N80" s="32"/>
      <c r="O80" s="32"/>
      <c r="P80" s="29"/>
      <c r="Q80" s="28"/>
    </row>
    <row r="81" spans="1:17" s="20" customFormat="1" ht="23.25" x14ac:dyDescent="0.25">
      <c r="A81" s="19"/>
      <c r="B81" s="30"/>
      <c r="C81" s="32"/>
      <c r="D81" s="32"/>
      <c r="E81" s="33"/>
      <c r="F81" s="30"/>
      <c r="G81" s="32"/>
      <c r="H81" s="32"/>
      <c r="I81" s="28"/>
      <c r="J81" s="28"/>
      <c r="K81" s="32"/>
      <c r="L81" s="32"/>
      <c r="M81" s="30"/>
      <c r="N81" s="32"/>
      <c r="O81" s="32"/>
      <c r="P81" s="29"/>
      <c r="Q81" s="28"/>
    </row>
    <row r="82" spans="1:17" s="20" customFormat="1" ht="23.25" x14ac:dyDescent="0.25">
      <c r="A82" s="19"/>
      <c r="B82" s="30"/>
      <c r="C82" s="32"/>
      <c r="D82" s="32"/>
      <c r="E82" s="33"/>
      <c r="F82" s="30"/>
      <c r="G82" s="32"/>
      <c r="H82" s="32"/>
      <c r="I82" s="28"/>
      <c r="J82" s="28"/>
      <c r="K82" s="32"/>
      <c r="L82" s="32"/>
      <c r="M82" s="30"/>
      <c r="N82" s="32"/>
      <c r="O82" s="32"/>
      <c r="P82" s="29"/>
      <c r="Q82" s="28"/>
    </row>
    <row r="83" spans="1:17" s="20" customFormat="1" ht="23.25" x14ac:dyDescent="0.25">
      <c r="A83" s="19"/>
      <c r="B83" s="30"/>
      <c r="C83" s="32"/>
      <c r="D83" s="32"/>
      <c r="E83" s="33"/>
      <c r="F83" s="30"/>
      <c r="G83" s="32"/>
      <c r="H83" s="32"/>
      <c r="I83" s="28"/>
      <c r="J83" s="28"/>
      <c r="K83" s="32"/>
      <c r="L83" s="32"/>
      <c r="M83" s="30"/>
      <c r="N83" s="32"/>
      <c r="O83" s="32"/>
      <c r="P83" s="29"/>
      <c r="Q83" s="28"/>
    </row>
    <row r="84" spans="1:17" s="20" customFormat="1" ht="23.25" x14ac:dyDescent="0.25">
      <c r="A84" s="19"/>
      <c r="B84" s="32"/>
      <c r="C84" s="32"/>
      <c r="D84" s="32"/>
      <c r="E84" s="33"/>
      <c r="F84" s="32"/>
      <c r="G84" s="32"/>
      <c r="H84" s="32"/>
      <c r="I84" s="28"/>
      <c r="J84" s="28"/>
      <c r="K84" s="32"/>
      <c r="L84" s="32"/>
      <c r="M84" s="32"/>
      <c r="N84" s="32"/>
      <c r="O84" s="32"/>
      <c r="P84" s="29"/>
      <c r="Q84" s="28"/>
    </row>
    <row r="85" spans="1:17" s="20" customFormat="1" ht="27" customHeight="1" x14ac:dyDescent="0.25">
      <c r="A85" s="19"/>
      <c r="B85" s="32"/>
      <c r="C85" s="32"/>
      <c r="D85" s="32"/>
      <c r="E85" s="33"/>
      <c r="F85" s="32"/>
      <c r="G85" s="32"/>
      <c r="H85" s="32"/>
      <c r="I85" s="28"/>
      <c r="J85" s="28"/>
      <c r="K85" s="32"/>
      <c r="L85" s="32"/>
      <c r="M85" s="32"/>
      <c r="N85" s="32"/>
      <c r="O85" s="32"/>
      <c r="P85" s="29"/>
      <c r="Q85" s="28"/>
    </row>
    <row r="86" spans="1:17" s="20" customFormat="1" ht="32.25" customHeight="1" x14ac:dyDescent="0.25">
      <c r="A86" s="19"/>
      <c r="B86" s="25" t="s">
        <v>56</v>
      </c>
      <c r="C86" s="32"/>
      <c r="D86" s="32"/>
      <c r="E86" s="33"/>
      <c r="F86" s="25" t="s">
        <v>57</v>
      </c>
      <c r="G86" s="32"/>
      <c r="H86" s="32"/>
      <c r="I86" s="28"/>
      <c r="J86" s="28"/>
      <c r="K86" s="32"/>
      <c r="L86" s="32"/>
      <c r="M86" s="32"/>
      <c r="N86" s="32"/>
      <c r="O86" s="32"/>
      <c r="P86" s="29"/>
      <c r="Q86" s="28"/>
    </row>
    <row r="87" spans="1:17" s="20" customFormat="1" ht="30.75" customHeight="1" x14ac:dyDescent="0.25">
      <c r="A87" s="19"/>
      <c r="B87" s="26" t="s">
        <v>58</v>
      </c>
      <c r="C87" s="32"/>
      <c r="D87" s="32"/>
      <c r="E87" s="33"/>
      <c r="F87" s="26" t="s">
        <v>59</v>
      </c>
      <c r="G87" s="32"/>
      <c r="H87" s="32"/>
      <c r="I87" s="28"/>
      <c r="J87" s="28"/>
      <c r="K87" s="32"/>
      <c r="L87" s="32"/>
      <c r="M87" s="32"/>
      <c r="N87" s="32"/>
      <c r="O87" s="32"/>
      <c r="P87" s="29"/>
      <c r="Q87" s="28"/>
    </row>
    <row r="88" spans="1:17" s="20" customFormat="1" ht="34.5" customHeight="1" x14ac:dyDescent="0.25">
      <c r="A88" s="19"/>
      <c r="B88" s="30" t="s">
        <v>60</v>
      </c>
      <c r="C88" s="32"/>
      <c r="D88" s="32"/>
      <c r="E88" s="33"/>
      <c r="F88" s="30" t="s">
        <v>61</v>
      </c>
      <c r="G88" s="32"/>
      <c r="H88" s="32"/>
      <c r="I88" s="28"/>
      <c r="J88" s="28"/>
      <c r="K88" s="32"/>
      <c r="L88" s="32"/>
      <c r="M88" s="32"/>
      <c r="N88" s="32"/>
      <c r="O88" s="32"/>
      <c r="P88" s="29"/>
      <c r="Q88" s="28"/>
    </row>
    <row r="89" spans="1:17" x14ac:dyDescent="0.25">
      <c r="M89" s="36"/>
    </row>
  </sheetData>
  <mergeCells count="3">
    <mergeCell ref="A1:Q3"/>
    <mergeCell ref="A4:Q4"/>
    <mergeCell ref="A64:H64"/>
  </mergeCells>
  <pageMargins left="0.70866141732283472" right="0.70866141732283472" top="0.74803149606299213" bottom="0.74803149606299213" header="0.31496062992125984" footer="0.31496062992125984"/>
  <pageSetup paperSize="5" scale="26" fitToHeight="0" orientation="landscape" r:id="rId1"/>
  <rowBreaks count="1" manualBreakCount="1">
    <brk id="40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Nómina Mensual Contratado Juni </vt:lpstr>
      <vt:lpstr>'Nómina Mensual Contratado Juni '!Área_de_impresión</vt:lpstr>
      <vt:lpstr>'Nómina Mensual Contratado Juni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Isabel Vargas</cp:lastModifiedBy>
  <cp:lastPrinted>2022-02-17T15:26:25Z</cp:lastPrinted>
  <dcterms:created xsi:type="dcterms:W3CDTF">2021-12-01T13:18:02Z</dcterms:created>
  <dcterms:modified xsi:type="dcterms:W3CDTF">2022-07-13T15:06:29Z</dcterms:modified>
</cp:coreProperties>
</file>