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 JULIO 2022\"/>
    </mc:Choice>
  </mc:AlternateContent>
  <bookViews>
    <workbookView xWindow="0" yWindow="0" windowWidth="21600" windowHeight="9045" tabRatio="386"/>
  </bookViews>
  <sheets>
    <sheet name="Nómina Mensual Cont. julio " sheetId="1" r:id="rId1"/>
  </sheets>
  <definedNames>
    <definedName name="_xlnm._FilterDatabase" localSheetId="0" hidden="1">'Nómina Mensual Cont. julio '!$A$5:$Q$84</definedName>
    <definedName name="_xlnm.Print_Area" localSheetId="0">'Nómina Mensual Cont. julio '!$A$1:$Q$108</definedName>
    <definedName name="_xlnm.Print_Titles" localSheetId="0">'Nómina Mensual Cont. julio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1" l="1"/>
  <c r="M84" i="1"/>
  <c r="O84" i="1"/>
  <c r="I84" i="1"/>
  <c r="P82" i="1"/>
  <c r="P83" i="1"/>
  <c r="K82" i="1"/>
  <c r="K83" i="1"/>
  <c r="P81" i="1"/>
  <c r="K81" i="1"/>
  <c r="P80" i="1"/>
  <c r="K80" i="1"/>
  <c r="P79" i="1"/>
  <c r="K79" i="1"/>
  <c r="K78" i="1"/>
  <c r="P76" i="1"/>
  <c r="P77" i="1"/>
  <c r="K76" i="1"/>
  <c r="P78" i="1"/>
  <c r="K77" i="1"/>
  <c r="P75" i="1"/>
  <c r="K75" i="1"/>
  <c r="P73" i="1"/>
  <c r="K73" i="1"/>
  <c r="P63" i="1"/>
  <c r="K63" i="1"/>
  <c r="P64" i="1"/>
  <c r="K64" i="1"/>
  <c r="P60" i="1"/>
  <c r="P61" i="1"/>
  <c r="K60" i="1"/>
  <c r="P55" i="1"/>
  <c r="P56" i="1"/>
  <c r="K55" i="1"/>
  <c r="P57" i="1"/>
  <c r="K57" i="1"/>
  <c r="P59" i="1"/>
  <c r="K59" i="1"/>
  <c r="P58" i="1"/>
  <c r="K56" i="1"/>
  <c r="P49" i="1"/>
  <c r="P50" i="1"/>
  <c r="K49" i="1"/>
  <c r="P28" i="1"/>
  <c r="P29" i="1"/>
  <c r="P30" i="1"/>
  <c r="K28" i="1"/>
  <c r="P25" i="1"/>
  <c r="K25" i="1"/>
  <c r="P26" i="1"/>
  <c r="K26" i="1"/>
  <c r="P23" i="1"/>
  <c r="K23" i="1"/>
  <c r="P15" i="1"/>
  <c r="K15" i="1"/>
  <c r="P11" i="1"/>
  <c r="P12" i="1"/>
  <c r="K11" i="1"/>
  <c r="P20" i="1"/>
  <c r="K20" i="1"/>
  <c r="P14" i="1"/>
  <c r="K14" i="1"/>
  <c r="K12" i="1"/>
  <c r="Q82" i="1" l="1"/>
  <c r="Q81" i="1"/>
  <c r="Q83" i="1"/>
  <c r="Q63" i="1"/>
  <c r="Q77" i="1"/>
  <c r="Q80" i="1"/>
  <c r="Q75" i="1"/>
  <c r="Q76" i="1"/>
  <c r="Q79" i="1"/>
  <c r="Q78" i="1"/>
  <c r="Q73" i="1"/>
  <c r="Q64" i="1"/>
  <c r="Q56" i="1"/>
  <c r="Q57" i="1"/>
  <c r="Q60" i="1"/>
  <c r="Q55" i="1"/>
  <c r="Q59" i="1"/>
  <c r="Q49" i="1"/>
  <c r="Q28" i="1"/>
  <c r="Q23" i="1"/>
  <c r="Q25" i="1"/>
  <c r="Q26" i="1"/>
  <c r="Q12" i="1"/>
  <c r="Q11" i="1"/>
  <c r="Q15" i="1"/>
  <c r="Q20" i="1"/>
  <c r="Q14" i="1"/>
  <c r="K9" i="1"/>
  <c r="P13" i="1"/>
  <c r="K13" i="1"/>
  <c r="P66" i="1"/>
  <c r="K66" i="1"/>
  <c r="K54" i="1"/>
  <c r="P48" i="1"/>
  <c r="K48" i="1"/>
  <c r="K40" i="1"/>
  <c r="P42" i="1"/>
  <c r="K42" i="1"/>
  <c r="Q13" i="1" l="1"/>
  <c r="Q66" i="1"/>
  <c r="Q48" i="1"/>
  <c r="Q42" i="1"/>
  <c r="K50" i="1"/>
  <c r="Q50" i="1" s="1"/>
  <c r="P68" i="1"/>
  <c r="K68" i="1"/>
  <c r="K61" i="1"/>
  <c r="P53" i="1"/>
  <c r="K53" i="1"/>
  <c r="P72" i="1"/>
  <c r="K72" i="1"/>
  <c r="K10" i="1"/>
  <c r="K71" i="1"/>
  <c r="K30" i="1"/>
  <c r="K47" i="1"/>
  <c r="P41" i="1"/>
  <c r="K41" i="1"/>
  <c r="Q61" i="1" l="1"/>
  <c r="Q41" i="1"/>
  <c r="Q72" i="1"/>
  <c r="Q68" i="1"/>
  <c r="Q53" i="1"/>
  <c r="L27" i="1" l="1"/>
  <c r="P10" i="1"/>
  <c r="Q10" i="1" s="1"/>
  <c r="Q30" i="1"/>
  <c r="P40" i="1"/>
  <c r="Q40" i="1" s="1"/>
  <c r="P54" i="1"/>
  <c r="Q54" i="1" s="1"/>
  <c r="P71" i="1"/>
  <c r="Q71" i="1" s="1"/>
  <c r="N6" i="1"/>
  <c r="L6" i="1"/>
  <c r="L84" i="1" s="1"/>
  <c r="P47" i="1"/>
  <c r="Q47" i="1" s="1"/>
  <c r="P9" i="1"/>
  <c r="Q9" i="1" s="1"/>
  <c r="P74" i="1" l="1"/>
  <c r="P36" i="1"/>
  <c r="K36" i="1"/>
  <c r="P43" i="1"/>
  <c r="P44" i="1"/>
  <c r="P45" i="1"/>
  <c r="P46" i="1"/>
  <c r="P51" i="1"/>
  <c r="P52" i="1"/>
  <c r="P62" i="1"/>
  <c r="P65" i="1"/>
  <c r="P67" i="1"/>
  <c r="P69" i="1"/>
  <c r="P70" i="1"/>
  <c r="P39" i="1"/>
  <c r="K39" i="1"/>
  <c r="K46" i="1"/>
  <c r="P17" i="1"/>
  <c r="K17" i="1"/>
  <c r="K52" i="1"/>
  <c r="K74" i="1"/>
  <c r="P38" i="1"/>
  <c r="K38" i="1"/>
  <c r="P6" i="1"/>
  <c r="K6" i="1"/>
  <c r="P37" i="1"/>
  <c r="K37" i="1"/>
  <c r="K51" i="1"/>
  <c r="Q46" i="1" l="1"/>
  <c r="Q36" i="1"/>
  <c r="Q74" i="1"/>
  <c r="Q51" i="1"/>
  <c r="Q52" i="1"/>
  <c r="Q39" i="1"/>
  <c r="Q17" i="1"/>
  <c r="Q38" i="1"/>
  <c r="Q37" i="1"/>
  <c r="Q6" i="1"/>
  <c r="K70" i="1" l="1"/>
  <c r="Q70" i="1" s="1"/>
  <c r="K69" i="1"/>
  <c r="Q69" i="1" s="1"/>
  <c r="K62" i="1"/>
  <c r="Q62" i="1" s="1"/>
  <c r="K65" i="1"/>
  <c r="Q65" i="1" s="1"/>
  <c r="K67" i="1"/>
  <c r="Q67" i="1" s="1"/>
  <c r="K58" i="1"/>
  <c r="Q58" i="1" s="1"/>
  <c r="K45" i="1"/>
  <c r="Q45" i="1" s="1"/>
  <c r="P34" i="1"/>
  <c r="P35" i="1"/>
  <c r="P33" i="1"/>
  <c r="K33" i="1"/>
  <c r="P32" i="1"/>
  <c r="K32" i="1"/>
  <c r="Q33" i="1" l="1"/>
  <c r="Q32" i="1"/>
  <c r="P7" i="1"/>
  <c r="K7" i="1"/>
  <c r="Q7" i="1" l="1"/>
  <c r="P31" i="1" l="1"/>
  <c r="K31" i="1"/>
  <c r="K8" i="1"/>
  <c r="P8" i="1"/>
  <c r="K44" i="1"/>
  <c r="Q44" i="1" s="1"/>
  <c r="K34" i="1"/>
  <c r="Q34" i="1" s="1"/>
  <c r="Q8" i="1" l="1"/>
  <c r="Q31" i="1"/>
  <c r="P19" i="1"/>
  <c r="K19" i="1"/>
  <c r="Q19" i="1" l="1"/>
  <c r="K29" i="1"/>
  <c r="Q29" i="1" s="1"/>
  <c r="P24" i="1"/>
  <c r="K24" i="1"/>
  <c r="N27" i="1"/>
  <c r="N84" i="1" s="1"/>
  <c r="K27" i="1"/>
  <c r="P21" i="1"/>
  <c r="K21" i="1"/>
  <c r="P22" i="1"/>
  <c r="K22" i="1"/>
  <c r="K43" i="1"/>
  <c r="Q43" i="1" l="1"/>
  <c r="Q22" i="1"/>
  <c r="Q21" i="1"/>
  <c r="Q24" i="1"/>
  <c r="P27" i="1"/>
  <c r="Q27" i="1" l="1"/>
  <c r="P16" i="1"/>
  <c r="K16" i="1"/>
  <c r="Q16" i="1" l="1"/>
  <c r="K35" i="1"/>
  <c r="Q35" i="1" s="1"/>
  <c r="P18" i="1"/>
  <c r="P84" i="1" s="1"/>
  <c r="K18" i="1"/>
  <c r="K84" i="1" l="1"/>
  <c r="Q18" i="1"/>
  <c r="Q84" i="1" s="1"/>
</calcChain>
</file>

<file path=xl/sharedStrings.xml><?xml version="1.0" encoding="utf-8"?>
<sst xmlns="http://schemas.openxmlformats.org/spreadsheetml/2006/main" count="424" uniqueCount="178">
  <si>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</si>
  <si>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</si>
  <si>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</si>
  <si>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</si>
  <si>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</si>
  <si>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</si>
  <si>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</si>
  <si>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</si>
  <si>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</si>
  <si>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</si>
  <si>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</si>
  <si>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</si>
  <si>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</si>
  <si>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</si>
  <si>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</si>
  <si>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</si>
  <si>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</si>
  <si>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</si>
  <si>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</si>
  <si>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</si>
  <si>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</si>
  <si>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</si>
  <si>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</si>
  <si>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FAUSTO HUNGRIA MORENO GUERRERO</t>
  </si>
  <si>
    <t>DIVISION DE SERVICIOS GENERALES</t>
  </si>
  <si>
    <t>Conserje</t>
  </si>
  <si>
    <t>Jardinero</t>
  </si>
  <si>
    <t>Ayudante de Mantenimiento</t>
  </si>
  <si>
    <t>CARLOS DE JESUS BERROA</t>
  </si>
  <si>
    <t>Auxiliar Administrativo</t>
  </si>
  <si>
    <t>DIVISION COMPRA Y SUMINISTROS</t>
  </si>
  <si>
    <t>Chofer</t>
  </si>
  <si>
    <t>Inspector Aeroportuario</t>
  </si>
  <si>
    <t>EDIMENIA DIAZ HEREDIA DE JUMA</t>
  </si>
  <si>
    <t>Supervisora Aeroportuaria</t>
  </si>
  <si>
    <t>DEPARTAMENTO DE INFRAESTRUCTURA AEROPORTUARIA</t>
  </si>
  <si>
    <t>Soporte Administrativo</t>
  </si>
  <si>
    <t>MARTIN POLANCO PAULA</t>
  </si>
  <si>
    <t xml:space="preserve">Periodista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</si>
  <si>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</si>
  <si>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</si>
  <si>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</si>
  <si>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</si>
  <si>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</si>
  <si>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</si>
  <si>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</si>
  <si>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</si>
  <si>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</si>
  <si>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</si>
  <si>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</si>
  <si>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</si>
  <si>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</si>
  <si>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</si>
  <si>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</si>
  <si>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</si>
  <si>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</si>
  <si>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</si>
  <si>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</si>
  <si>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</si>
  <si>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</si>
  <si>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</si>
  <si>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</si>
  <si>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</si>
  <si>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</si>
  <si>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</si>
  <si>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</si>
  <si>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</si>
  <si>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</si>
  <si>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</si>
  <si>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</si>
  <si>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</si>
  <si>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</si>
  <si>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</si>
  <si>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</si>
  <si>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DIVISION DE SUPERVISION AEROPORTUARIA</t>
  </si>
  <si>
    <t>DIRECCION DE DISEÑO AEROPORTUARIO</t>
  </si>
  <si>
    <t xml:space="preserve">Otros Ing. </t>
  </si>
  <si>
    <t>NATASHA NAUMI BAEZ MEJIA</t>
  </si>
  <si>
    <t>Secretaria Ejecutiva</t>
  </si>
  <si>
    <t>DIRECCION EJECUTIVA</t>
  </si>
  <si>
    <t>CONCEPCION MARIA PAULINO DE MEDRANO</t>
  </si>
  <si>
    <t>Enc. División Registro y Control de Nómina</t>
  </si>
  <si>
    <t>DEPARTAMENTO ADMINISTRATIVO</t>
  </si>
  <si>
    <t>PEDRO EUSEBIO NICOLAS SANTANA CONTRERA</t>
  </si>
  <si>
    <t>AEROPUERTO INT. PUNTA CANA</t>
  </si>
  <si>
    <t>LUIS ALBERTO RUBIO RODRIGUEZ</t>
  </si>
  <si>
    <t>JOSE RICARDO MARTINEZ ROMERO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</si>
  <si>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</si>
  <si>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</si>
  <si>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</si>
  <si>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</si>
  <si>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</si>
  <si>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</si>
  <si>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</si>
  <si>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</si>
  <si>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</si>
  <si>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</si>
  <si>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DIRSIA ELIZABETH JAVIER GOMERA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</si>
  <si>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</si>
  <si>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</si>
  <si>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</si>
  <si>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</si>
  <si>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</si>
  <si>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</si>
  <si>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YENDRY MERDECES ESPINAL GERMAN</t>
  </si>
  <si>
    <t>Paralegal</t>
  </si>
  <si>
    <t>JUAN ALBERTO UREÑA RODRIGUEZ</t>
  </si>
  <si>
    <t>Alguacil</t>
  </si>
  <si>
    <t>EMMANUEL GERARDO ROSARIO ABREU</t>
  </si>
  <si>
    <t>Analista de Compras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</si>
  <si>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</si>
  <si>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</si>
  <si>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</si>
  <si>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</si>
  <si>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</si>
  <si>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</si>
  <si>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</si>
  <si>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SECCION DE TRANSPORTACION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</si>
  <si>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</si>
  <si>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</si>
  <si>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</si>
  <si>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</si>
  <si>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</si>
  <si>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</si>
  <si>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</si>
  <si>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</si>
  <si>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</si>
  <si>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</si>
  <si>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</si>
  <si>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Mensajera Interna</t>
  </si>
  <si>
    <t>YAMILETTE SANTANA FIGUEROA</t>
  </si>
  <si>
    <t>YASSER EMIL MEDINA MATEO</t>
  </si>
  <si>
    <t>Coordinador  de Prensa</t>
  </si>
  <si>
    <t>NOMINA DE EMPLEADOS CONTRATADOS  CORRESPONDIENTE AL MES DE JULIO 2022</t>
  </si>
  <si>
    <t>RAMONA MARIA PAULINO HERNANDEZ</t>
  </si>
  <si>
    <t>ASHLEY MARIA  RODRIGUEZ VALDEZ</t>
  </si>
  <si>
    <t>RAMON  ARIAS CASTRO</t>
  </si>
  <si>
    <t>FRANCIA  VALDEZ RAMIREZ</t>
  </si>
  <si>
    <t>AGUSTIN CLETO MATIAS</t>
  </si>
  <si>
    <t>Pintor</t>
  </si>
  <si>
    <t>ELCIDO CONTRERAS MARTE</t>
  </si>
  <si>
    <t>CANDIDO DOÑE MEJIA</t>
  </si>
  <si>
    <t>NADIA PAMELA DIAZ FERNANDEZ</t>
  </si>
  <si>
    <t>AEROPUERTO INT.  DEL CIBAO</t>
  </si>
  <si>
    <t>VICTOR ANIBAL TAVERAS SANTANA</t>
  </si>
  <si>
    <t>LISSET MARGARITA MUÑOZ MEDRANO</t>
  </si>
  <si>
    <t>Auxiliar de Protocolo</t>
  </si>
  <si>
    <t>CLEMENCIO  RAMIREZ TOLENTINO</t>
  </si>
  <si>
    <t>TOMAS ANTONIO LLUVEREZ TRONCOSO</t>
  </si>
  <si>
    <t xml:space="preserve">YISMELL IRAYSA CASTILLO CASTILLO </t>
  </si>
  <si>
    <t>Coordinadora de Protocolo Gubernamental</t>
  </si>
  <si>
    <t>ANDY MANUEL SUAZO SOTO</t>
  </si>
  <si>
    <t>Analista de Proyectos Aeroportuarios</t>
  </si>
  <si>
    <t>CARMEN ALEIDA DE JESUS  GUZMAN NEGRIN</t>
  </si>
  <si>
    <t>Supervisora de Infraestructura</t>
  </si>
  <si>
    <t>JOHNAGEL FRANCISCO  ORTIZ RAMIREZ</t>
  </si>
  <si>
    <t>Supervisor Técnico de Infraestructura</t>
  </si>
  <si>
    <t>WINSTON ALEXANDER RODRIGUEZ BERAS</t>
  </si>
  <si>
    <t>ADOLFO HEREDIA MARTINEZ</t>
  </si>
  <si>
    <t>Mensajero Externo</t>
  </si>
  <si>
    <t>RONNY AMAURIS ALCANTARA</t>
  </si>
  <si>
    <t>DIVISION DE GESTION DE RIESGO Y SEGURIDAD OCUPACIONAL</t>
  </si>
  <si>
    <t>MAIKO DANIEL POLANCO MOTA</t>
  </si>
  <si>
    <t>CARLOS ANTONIO CUELLO GOMEZ</t>
  </si>
  <si>
    <t>HELIPUERTO BARAHONA</t>
  </si>
  <si>
    <t xml:space="preserve">Auxiliar de Comunicaciones </t>
  </si>
  <si>
    <t>NAIROBI DE LOS SANTOS PRENZA</t>
  </si>
  <si>
    <t>DIVISION DE DESARROLLO DE LA AVIACION GENERAL</t>
  </si>
  <si>
    <t>LEOMARYS MARIEL REYES MOSQUEA</t>
  </si>
  <si>
    <t>Inspectora</t>
  </si>
  <si>
    <t>NATALIA VIDAL</t>
  </si>
  <si>
    <t>DIVISION DE PROTOCOLO Y EVENTOS</t>
  </si>
  <si>
    <t>JACQUELINE VALENZUELA COCA</t>
  </si>
  <si>
    <t>FRANKLIN MANUEL REYNOSO REYES</t>
  </si>
  <si>
    <t>DIVISION DE LITIGIOS</t>
  </si>
  <si>
    <t>Abogada</t>
  </si>
  <si>
    <t>Abogado</t>
  </si>
  <si>
    <t>Total 78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</si>
</sst>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1990725</xdr:colOff>
      <xdr:row>0</xdr:row>
      <xdr:rowOff>0</xdr:rowOff>
    </xdr:from>
    <xdr:to>
      <xdr:col>8</xdr:col>
      <xdr:colOff>161925</xdr:colOff>
      <xdr:row>3</xdr:row>
      <xdr:rowOff>42862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8335625" y="0"/>
          <a:ext cx="5086350" cy="175736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90</xdr:row>
      <xdr:rowOff>364074</xdr:rowOff>
    </xdr:from>
    <xdr:to>
      <xdr:col>2</xdr:col>
      <xdr:colOff>1510868</xdr:colOff>
      <xdr:row>90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90</xdr:row>
      <xdr:rowOff>286616</xdr:rowOff>
    </xdr:from>
    <xdr:to>
      <xdr:col>7</xdr:col>
      <xdr:colOff>1663555</xdr:colOff>
      <xdr:row>90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90</xdr:row>
      <xdr:rowOff>373495</xdr:rowOff>
    </xdr:from>
    <xdr:to>
      <xdr:col>15</xdr:col>
      <xdr:colOff>438150</xdr:colOff>
      <xdr:row>90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105</xdr:row>
      <xdr:rowOff>341003</xdr:rowOff>
    </xdr:from>
    <xdr:to>
      <xdr:col>2</xdr:col>
      <xdr:colOff>1880177</xdr:colOff>
      <xdr:row>105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105</xdr:row>
      <xdr:rowOff>352714</xdr:rowOff>
    </xdr:from>
    <xdr:to>
      <xdr:col>7</xdr:col>
      <xdr:colOff>1549255</xdr:colOff>
      <xdr:row>105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showGridLines="0" tabSelected="1" view="pageBreakPreview" zoomScale="51" zoomScaleNormal="100" zoomScaleSheetLayoutView="51" workbookViewId="0">
      <selection activeCell="D19" sqref="D19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29.8554687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s="2" customFormat="1" ht="47.2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s="2" customFormat="1" ht="66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s="2" customFormat="1" ht="42" customHeight="1" x14ac:dyDescent="0.25">
      <c r="A4" s="38" t="s">
        <v>133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s="5" customFormat="1" ht="48" customHeight="1" x14ac:dyDescent="0.25">
      <c r="A5" s="3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76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s="17" customFormat="1" ht="45" customHeight="1" x14ac:dyDescent="0.25">
      <c r="A6" s="12">
        <v>1</v>
      </c>
      <c r="B6" s="13" t="s">
        <v>93</v>
      </c>
      <c r="C6" s="13" t="s">
        <v>79</v>
      </c>
      <c r="D6" s="18" t="s">
        <v>94</v>
      </c>
      <c r="E6" s="12" t="s">
        <v>18</v>
      </c>
      <c r="F6" s="12" t="s">
        <v>19</v>
      </c>
      <c r="G6" s="14">
        <v>44652</v>
      </c>
      <c r="H6" s="14">
        <v>44835</v>
      </c>
      <c r="I6" s="15">
        <v>80000</v>
      </c>
      <c r="J6" s="15">
        <v>0</v>
      </c>
      <c r="K6" s="16">
        <f t="shared" ref="K6:K13" si="0">+I6</f>
        <v>80000</v>
      </c>
      <c r="L6" s="15">
        <f>+I6*2.87/100</f>
        <v>2296</v>
      </c>
      <c r="M6" s="15">
        <v>7400.94</v>
      </c>
      <c r="N6" s="15">
        <f>+I6*3.04/100</f>
        <v>2432</v>
      </c>
      <c r="O6" s="15">
        <v>0</v>
      </c>
      <c r="P6" s="16">
        <f t="shared" ref="P6" si="1">+L6+M6+N6</f>
        <v>12128.939999999999</v>
      </c>
      <c r="Q6" s="16">
        <f t="shared" ref="Q6" si="2">+K6-P6</f>
        <v>67871.06</v>
      </c>
    </row>
    <row r="7" spans="1:17" s="17" customFormat="1" ht="45" customHeight="1" x14ac:dyDescent="0.25">
      <c r="A7" s="12">
        <v>2</v>
      </c>
      <c r="B7" s="13" t="s">
        <v>77</v>
      </c>
      <c r="C7" s="13" t="s">
        <v>79</v>
      </c>
      <c r="D7" s="18" t="s">
        <v>78</v>
      </c>
      <c r="E7" s="12" t="s">
        <v>18</v>
      </c>
      <c r="F7" s="12" t="s">
        <v>22</v>
      </c>
      <c r="G7" s="14">
        <v>44593</v>
      </c>
      <c r="H7" s="14">
        <v>44774</v>
      </c>
      <c r="I7" s="15">
        <v>65000</v>
      </c>
      <c r="J7" s="15">
        <v>0</v>
      </c>
      <c r="K7" s="16">
        <f t="shared" si="0"/>
        <v>65000</v>
      </c>
      <c r="L7" s="15">
        <v>1865.5</v>
      </c>
      <c r="M7" s="15">
        <v>4427.55</v>
      </c>
      <c r="N7" s="15">
        <v>1976</v>
      </c>
      <c r="O7" s="15">
        <v>0</v>
      </c>
      <c r="P7" s="16">
        <f t="shared" ref="P7:P31" si="3">+L7+M7+N7</f>
        <v>8269.0499999999993</v>
      </c>
      <c r="Q7" s="16">
        <f t="shared" ref="Q7:Q35" si="4">+K7-P7</f>
        <v>56730.95</v>
      </c>
    </row>
    <row r="8" spans="1:17" s="17" customFormat="1" ht="45" customHeight="1" x14ac:dyDescent="0.25">
      <c r="A8" s="12">
        <v>3</v>
      </c>
      <c r="B8" s="13" t="s">
        <v>54</v>
      </c>
      <c r="C8" s="13" t="s">
        <v>16</v>
      </c>
      <c r="D8" s="18" t="s">
        <v>17</v>
      </c>
      <c r="E8" s="12" t="s">
        <v>18</v>
      </c>
      <c r="F8" s="12" t="s">
        <v>19</v>
      </c>
      <c r="G8" s="14">
        <v>44713</v>
      </c>
      <c r="H8" s="14">
        <v>44896</v>
      </c>
      <c r="I8" s="15">
        <v>40000</v>
      </c>
      <c r="J8" s="15">
        <v>0</v>
      </c>
      <c r="K8" s="16">
        <f t="shared" si="0"/>
        <v>40000</v>
      </c>
      <c r="L8" s="15">
        <v>1148</v>
      </c>
      <c r="M8" s="15">
        <v>442.65</v>
      </c>
      <c r="N8" s="15">
        <v>1216</v>
      </c>
      <c r="O8" s="15">
        <v>0</v>
      </c>
      <c r="P8" s="16">
        <f t="shared" si="3"/>
        <v>2806.65</v>
      </c>
      <c r="Q8" s="16">
        <f t="shared" si="4"/>
        <v>37193.35</v>
      </c>
    </row>
    <row r="9" spans="1:17" s="17" customFormat="1" ht="45" customHeight="1" x14ac:dyDescent="0.25">
      <c r="A9" s="12">
        <v>4</v>
      </c>
      <c r="B9" s="13" t="s">
        <v>104</v>
      </c>
      <c r="C9" s="13" t="s">
        <v>16</v>
      </c>
      <c r="D9" s="18" t="s">
        <v>105</v>
      </c>
      <c r="E9" s="12" t="s">
        <v>18</v>
      </c>
      <c r="F9" s="12" t="s">
        <v>22</v>
      </c>
      <c r="G9" s="14">
        <v>44683</v>
      </c>
      <c r="H9" s="14">
        <v>44867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>+L9+M9+N9</f>
        <v>2806.65</v>
      </c>
      <c r="Q9" s="16">
        <f t="shared" ref="Q9" si="5">+K9-P9</f>
        <v>37193.35</v>
      </c>
    </row>
    <row r="10" spans="1:17" s="17" customFormat="1" ht="45" customHeight="1" x14ac:dyDescent="0.25">
      <c r="A10" s="12">
        <v>5</v>
      </c>
      <c r="B10" s="13" t="s">
        <v>106</v>
      </c>
      <c r="C10" s="13" t="s">
        <v>16</v>
      </c>
      <c r="D10" s="18" t="s">
        <v>107</v>
      </c>
      <c r="E10" s="12" t="s">
        <v>18</v>
      </c>
      <c r="F10" s="12" t="s">
        <v>19</v>
      </c>
      <c r="G10" s="14">
        <v>44683</v>
      </c>
      <c r="H10" s="14">
        <v>44867</v>
      </c>
      <c r="I10" s="15">
        <v>25000</v>
      </c>
      <c r="J10" s="15">
        <v>0</v>
      </c>
      <c r="K10" s="16">
        <f t="shared" si="0"/>
        <v>25000</v>
      </c>
      <c r="L10" s="15">
        <v>717.5</v>
      </c>
      <c r="M10" s="15">
        <v>0</v>
      </c>
      <c r="N10" s="15">
        <v>760</v>
      </c>
      <c r="O10" s="15">
        <v>0</v>
      </c>
      <c r="P10" s="16">
        <f>+L10+M10+N10</f>
        <v>1477.5</v>
      </c>
      <c r="Q10" s="16">
        <f t="shared" ref="Q10:Q12" si="6">+K10-P10</f>
        <v>23522.5</v>
      </c>
    </row>
    <row r="11" spans="1:17" s="17" customFormat="1" ht="45" customHeight="1" x14ac:dyDescent="0.25">
      <c r="A11" s="12">
        <v>6</v>
      </c>
      <c r="B11" s="13" t="s">
        <v>136</v>
      </c>
      <c r="C11" s="13" t="s">
        <v>20</v>
      </c>
      <c r="D11" s="18" t="s">
        <v>38</v>
      </c>
      <c r="E11" s="12" t="s">
        <v>18</v>
      </c>
      <c r="F11" s="12" t="s">
        <v>19</v>
      </c>
      <c r="G11" s="14">
        <v>44743</v>
      </c>
      <c r="H11" s="14">
        <v>44927</v>
      </c>
      <c r="I11" s="15">
        <v>60000</v>
      </c>
      <c r="J11" s="15"/>
      <c r="K11" s="16">
        <f t="shared" si="0"/>
        <v>60000</v>
      </c>
      <c r="L11" s="15">
        <v>1722</v>
      </c>
      <c r="M11" s="15">
        <v>3486.65</v>
      </c>
      <c r="N11" s="15">
        <v>1824</v>
      </c>
      <c r="O11" s="15">
        <v>0</v>
      </c>
      <c r="P11" s="16">
        <f t="shared" ref="P11:P12" si="7">+L11+M11+N11</f>
        <v>7032.65</v>
      </c>
      <c r="Q11" s="16">
        <f t="shared" si="6"/>
        <v>52967.35</v>
      </c>
    </row>
    <row r="12" spans="1:17" s="17" customFormat="1" ht="45" customHeight="1" x14ac:dyDescent="0.25">
      <c r="A12" s="12">
        <v>7</v>
      </c>
      <c r="B12" s="13" t="s">
        <v>95</v>
      </c>
      <c r="C12" s="13" t="s">
        <v>20</v>
      </c>
      <c r="D12" s="18" t="s">
        <v>38</v>
      </c>
      <c r="E12" s="12" t="s">
        <v>18</v>
      </c>
      <c r="F12" s="12" t="s">
        <v>22</v>
      </c>
      <c r="G12" s="14">
        <v>44652</v>
      </c>
      <c r="H12" s="14">
        <v>44835</v>
      </c>
      <c r="I12" s="15">
        <v>50000</v>
      </c>
      <c r="J12" s="15">
        <v>0</v>
      </c>
      <c r="K12" s="16">
        <f t="shared" si="0"/>
        <v>50000</v>
      </c>
      <c r="L12" s="15">
        <v>1435</v>
      </c>
      <c r="M12" s="15">
        <v>1854</v>
      </c>
      <c r="N12" s="15">
        <v>1520</v>
      </c>
      <c r="O12" s="15">
        <v>0</v>
      </c>
      <c r="P12" s="16">
        <f t="shared" si="7"/>
        <v>4809</v>
      </c>
      <c r="Q12" s="16">
        <f t="shared" si="6"/>
        <v>45191</v>
      </c>
    </row>
    <row r="13" spans="1:17" s="17" customFormat="1" ht="45" customHeight="1" x14ac:dyDescent="0.25">
      <c r="A13" s="12">
        <v>8</v>
      </c>
      <c r="B13" s="13" t="s">
        <v>131</v>
      </c>
      <c r="C13" s="13" t="s">
        <v>20</v>
      </c>
      <c r="D13" s="18" t="s">
        <v>132</v>
      </c>
      <c r="E13" s="12" t="s">
        <v>18</v>
      </c>
      <c r="F13" s="12" t="s">
        <v>19</v>
      </c>
      <c r="G13" s="14">
        <v>44713</v>
      </c>
      <c r="H13" s="14">
        <v>44896</v>
      </c>
      <c r="I13" s="15">
        <v>50000</v>
      </c>
      <c r="J13" s="15">
        <v>0</v>
      </c>
      <c r="K13" s="16">
        <f t="shared" si="0"/>
        <v>50000</v>
      </c>
      <c r="L13" s="15">
        <v>1435</v>
      </c>
      <c r="M13" s="15">
        <v>1854</v>
      </c>
      <c r="N13" s="15">
        <v>1520</v>
      </c>
      <c r="O13" s="15">
        <v>0</v>
      </c>
      <c r="P13" s="16">
        <f t="shared" ref="P13" si="8">+L13+M13+N13</f>
        <v>4809</v>
      </c>
      <c r="Q13" s="16">
        <f t="shared" ref="Q13" si="9">+K13-P13</f>
        <v>45191</v>
      </c>
    </row>
    <row r="14" spans="1:17" s="17" customFormat="1" ht="45" customHeight="1" x14ac:dyDescent="0.25">
      <c r="A14" s="12">
        <v>9</v>
      </c>
      <c r="B14" s="13" t="s">
        <v>134</v>
      </c>
      <c r="C14" s="13" t="s">
        <v>20</v>
      </c>
      <c r="D14" s="18" t="s">
        <v>21</v>
      </c>
      <c r="E14" s="12" t="s">
        <v>18</v>
      </c>
      <c r="F14" s="12" t="s">
        <v>22</v>
      </c>
      <c r="G14" s="14">
        <v>44743</v>
      </c>
      <c r="H14" s="14">
        <v>44927</v>
      </c>
      <c r="I14" s="15">
        <v>35000</v>
      </c>
      <c r="J14" s="15">
        <v>0</v>
      </c>
      <c r="K14" s="16">
        <f>+I14</f>
        <v>35000</v>
      </c>
      <c r="L14" s="15">
        <v>1004.5</v>
      </c>
      <c r="M14" s="15">
        <v>0</v>
      </c>
      <c r="N14" s="15">
        <v>1064</v>
      </c>
      <c r="O14" s="15">
        <v>0</v>
      </c>
      <c r="P14" s="16">
        <f>+L14+M14+N14</f>
        <v>2068.5</v>
      </c>
      <c r="Q14" s="16">
        <f>+K14-P14</f>
        <v>32931.5</v>
      </c>
    </row>
    <row r="15" spans="1:17" s="17" customFormat="1" ht="45" customHeight="1" x14ac:dyDescent="0.25">
      <c r="A15" s="12">
        <v>10</v>
      </c>
      <c r="B15" s="13" t="s">
        <v>137</v>
      </c>
      <c r="C15" s="13" t="s">
        <v>20</v>
      </c>
      <c r="D15" s="18" t="s">
        <v>21</v>
      </c>
      <c r="E15" s="12" t="s">
        <v>18</v>
      </c>
      <c r="F15" s="12" t="s">
        <v>22</v>
      </c>
      <c r="G15" s="14">
        <v>44743</v>
      </c>
      <c r="H15" s="14">
        <v>44927</v>
      </c>
      <c r="I15" s="15">
        <v>35000</v>
      </c>
      <c r="J15" s="15">
        <v>0</v>
      </c>
      <c r="K15" s="16">
        <f>+I15</f>
        <v>35000</v>
      </c>
      <c r="L15" s="15">
        <v>1004.5</v>
      </c>
      <c r="M15" s="15"/>
      <c r="N15" s="15">
        <v>1064</v>
      </c>
      <c r="O15" s="15">
        <v>0</v>
      </c>
      <c r="P15" s="16">
        <f>+L15+M15+N15</f>
        <v>2068.5</v>
      </c>
      <c r="Q15" s="16">
        <f>+K15-P15</f>
        <v>32931.5</v>
      </c>
    </row>
    <row r="16" spans="1:17" s="17" customFormat="1" ht="45" customHeight="1" x14ac:dyDescent="0.25">
      <c r="A16" s="12">
        <v>11</v>
      </c>
      <c r="B16" s="13" t="s">
        <v>37</v>
      </c>
      <c r="C16" s="13" t="s">
        <v>20</v>
      </c>
      <c r="D16" s="18" t="s">
        <v>38</v>
      </c>
      <c r="E16" s="12" t="s">
        <v>18</v>
      </c>
      <c r="F16" s="12" t="s">
        <v>19</v>
      </c>
      <c r="G16" s="14">
        <v>44683</v>
      </c>
      <c r="H16" s="14">
        <v>44867</v>
      </c>
      <c r="I16" s="15">
        <v>25000</v>
      </c>
      <c r="J16" s="15">
        <v>0</v>
      </c>
      <c r="K16" s="16">
        <f>+I16+J16</f>
        <v>25000</v>
      </c>
      <c r="L16" s="15">
        <v>717.5</v>
      </c>
      <c r="M16" s="15">
        <v>0</v>
      </c>
      <c r="N16" s="15">
        <v>760</v>
      </c>
      <c r="O16" s="15">
        <v>0</v>
      </c>
      <c r="P16" s="16">
        <f>+L16+M16+N16</f>
        <v>1477.5</v>
      </c>
      <c r="Q16" s="16">
        <f>+K16-P16</f>
        <v>23522.5</v>
      </c>
    </row>
    <row r="17" spans="1:17" s="17" customFormat="1" ht="45" customHeight="1" x14ac:dyDescent="0.25">
      <c r="A17" s="12">
        <v>12</v>
      </c>
      <c r="B17" s="13" t="s">
        <v>100</v>
      </c>
      <c r="C17" s="13" t="s">
        <v>20</v>
      </c>
      <c r="D17" s="18" t="s">
        <v>21</v>
      </c>
      <c r="E17" s="12" t="s">
        <v>18</v>
      </c>
      <c r="F17" s="12" t="s">
        <v>19</v>
      </c>
      <c r="G17" s="14">
        <v>44652</v>
      </c>
      <c r="H17" s="14">
        <v>44835</v>
      </c>
      <c r="I17" s="15">
        <v>25000</v>
      </c>
      <c r="J17" s="15">
        <v>0</v>
      </c>
      <c r="K17" s="16">
        <f>+I17+J17</f>
        <v>25000</v>
      </c>
      <c r="L17" s="15">
        <v>717.5</v>
      </c>
      <c r="M17" s="15">
        <v>0</v>
      </c>
      <c r="N17" s="15">
        <v>760</v>
      </c>
      <c r="O17" s="15">
        <v>0</v>
      </c>
      <c r="P17" s="16">
        <f>+L17+M17+N17</f>
        <v>1477.5</v>
      </c>
      <c r="Q17" s="16">
        <f>+K17-P17</f>
        <v>23522.5</v>
      </c>
    </row>
    <row r="18" spans="1:17" s="17" customFormat="1" ht="45" customHeight="1" x14ac:dyDescent="0.25">
      <c r="A18" s="12">
        <v>13</v>
      </c>
      <c r="B18" s="13" t="s">
        <v>23</v>
      </c>
      <c r="C18" s="13" t="s">
        <v>20</v>
      </c>
      <c r="D18" s="18" t="s">
        <v>21</v>
      </c>
      <c r="E18" s="12" t="s">
        <v>18</v>
      </c>
      <c r="F18" s="12" t="s">
        <v>19</v>
      </c>
      <c r="G18" s="14">
        <v>44593</v>
      </c>
      <c r="H18" s="14">
        <v>44774</v>
      </c>
      <c r="I18" s="15">
        <v>20000</v>
      </c>
      <c r="J18" s="15">
        <v>0</v>
      </c>
      <c r="K18" s="16">
        <f t="shared" ref="K18:K73" si="10">+I18+J18</f>
        <v>20000</v>
      </c>
      <c r="L18" s="15">
        <v>574</v>
      </c>
      <c r="M18" s="15">
        <v>0</v>
      </c>
      <c r="N18" s="15">
        <v>608</v>
      </c>
      <c r="O18" s="15">
        <v>0</v>
      </c>
      <c r="P18" s="16">
        <f t="shared" si="3"/>
        <v>1182</v>
      </c>
      <c r="Q18" s="16">
        <f t="shared" si="4"/>
        <v>18818</v>
      </c>
    </row>
    <row r="19" spans="1:17" s="17" customFormat="1" ht="45" customHeight="1" x14ac:dyDescent="0.25">
      <c r="A19" s="12">
        <v>14</v>
      </c>
      <c r="B19" s="13" t="s">
        <v>55</v>
      </c>
      <c r="C19" s="13" t="s">
        <v>20</v>
      </c>
      <c r="D19" s="18" t="s">
        <v>21</v>
      </c>
      <c r="E19" s="12" t="s">
        <v>18</v>
      </c>
      <c r="F19" s="12" t="s">
        <v>22</v>
      </c>
      <c r="G19" s="14">
        <v>44713</v>
      </c>
      <c r="H19" s="14">
        <v>44896</v>
      </c>
      <c r="I19" s="15">
        <v>15000</v>
      </c>
      <c r="J19" s="15">
        <v>0</v>
      </c>
      <c r="K19" s="16">
        <f t="shared" si="10"/>
        <v>15000</v>
      </c>
      <c r="L19" s="15">
        <v>430.5</v>
      </c>
      <c r="M19" s="15">
        <v>0</v>
      </c>
      <c r="N19" s="15">
        <v>456</v>
      </c>
      <c r="O19" s="15">
        <v>0</v>
      </c>
      <c r="P19" s="16">
        <f t="shared" ref="P19:P20" si="11">+L19+M19+N19</f>
        <v>886.5</v>
      </c>
      <c r="Q19" s="16">
        <f t="shared" si="4"/>
        <v>14113.5</v>
      </c>
    </row>
    <row r="20" spans="1:17" s="17" customFormat="1" ht="45" customHeight="1" x14ac:dyDescent="0.25">
      <c r="A20" s="12">
        <v>15</v>
      </c>
      <c r="B20" s="13" t="s">
        <v>135</v>
      </c>
      <c r="C20" s="13" t="s">
        <v>20</v>
      </c>
      <c r="D20" s="18" t="s">
        <v>21</v>
      </c>
      <c r="E20" s="12" t="s">
        <v>18</v>
      </c>
      <c r="F20" s="12" t="s">
        <v>22</v>
      </c>
      <c r="G20" s="14">
        <v>44743</v>
      </c>
      <c r="H20" s="14">
        <v>44927</v>
      </c>
      <c r="I20" s="15">
        <v>15000</v>
      </c>
      <c r="J20" s="15">
        <v>0</v>
      </c>
      <c r="K20" s="16">
        <f t="shared" si="10"/>
        <v>15000</v>
      </c>
      <c r="L20" s="15">
        <v>430.5</v>
      </c>
      <c r="M20" s="15">
        <v>0</v>
      </c>
      <c r="N20" s="15">
        <v>456</v>
      </c>
      <c r="O20" s="15">
        <v>0</v>
      </c>
      <c r="P20" s="16">
        <f t="shared" si="11"/>
        <v>886.5</v>
      </c>
      <c r="Q20" s="16">
        <f t="shared" si="4"/>
        <v>14113.5</v>
      </c>
    </row>
    <row r="21" spans="1:17" s="17" customFormat="1" ht="45" customHeight="1" x14ac:dyDescent="0.25">
      <c r="A21" s="12">
        <v>16</v>
      </c>
      <c r="B21" s="13" t="s">
        <v>56</v>
      </c>
      <c r="C21" s="13" t="s">
        <v>24</v>
      </c>
      <c r="D21" s="18" t="s">
        <v>27</v>
      </c>
      <c r="E21" s="12" t="s">
        <v>18</v>
      </c>
      <c r="F21" s="12" t="s">
        <v>19</v>
      </c>
      <c r="G21" s="14">
        <v>44713</v>
      </c>
      <c r="H21" s="14">
        <v>44896</v>
      </c>
      <c r="I21" s="15">
        <v>30000</v>
      </c>
      <c r="J21" s="15">
        <v>0</v>
      </c>
      <c r="K21" s="16">
        <f t="shared" si="10"/>
        <v>30000</v>
      </c>
      <c r="L21" s="15">
        <v>861</v>
      </c>
      <c r="M21" s="15">
        <v>0</v>
      </c>
      <c r="N21" s="15">
        <v>912</v>
      </c>
      <c r="O21" s="15">
        <v>0</v>
      </c>
      <c r="P21" s="16">
        <f t="shared" ref="P21:P30" si="12">+L21+M21+N21</f>
        <v>1773</v>
      </c>
      <c r="Q21" s="16">
        <f t="shared" si="4"/>
        <v>28227</v>
      </c>
    </row>
    <row r="22" spans="1:17" s="17" customFormat="1" ht="45" customHeight="1" x14ac:dyDescent="0.25">
      <c r="A22" s="12">
        <v>17</v>
      </c>
      <c r="B22" s="13" t="s">
        <v>57</v>
      </c>
      <c r="C22" s="13" t="s">
        <v>24</v>
      </c>
      <c r="D22" s="18" t="s">
        <v>25</v>
      </c>
      <c r="E22" s="12" t="s">
        <v>18</v>
      </c>
      <c r="F22" s="12" t="s">
        <v>22</v>
      </c>
      <c r="G22" s="14">
        <v>44713</v>
      </c>
      <c r="H22" s="14">
        <v>44896</v>
      </c>
      <c r="I22" s="15">
        <v>20000</v>
      </c>
      <c r="J22" s="15">
        <v>0</v>
      </c>
      <c r="K22" s="16">
        <f t="shared" si="10"/>
        <v>20000</v>
      </c>
      <c r="L22" s="15">
        <v>574</v>
      </c>
      <c r="M22" s="15"/>
      <c r="N22" s="15">
        <v>608</v>
      </c>
      <c r="O22" s="15">
        <v>0</v>
      </c>
      <c r="P22" s="16">
        <f t="shared" si="12"/>
        <v>1182</v>
      </c>
      <c r="Q22" s="16">
        <f t="shared" si="4"/>
        <v>18818</v>
      </c>
    </row>
    <row r="23" spans="1:17" s="17" customFormat="1" ht="45" customHeight="1" x14ac:dyDescent="0.25">
      <c r="A23" s="12">
        <v>18</v>
      </c>
      <c r="B23" s="13" t="s">
        <v>138</v>
      </c>
      <c r="C23" s="13" t="s">
        <v>24</v>
      </c>
      <c r="D23" s="18" t="s">
        <v>139</v>
      </c>
      <c r="E23" s="12" t="s">
        <v>18</v>
      </c>
      <c r="F23" s="12" t="s">
        <v>19</v>
      </c>
      <c r="G23" s="14">
        <v>44743</v>
      </c>
      <c r="H23" s="14">
        <v>44927</v>
      </c>
      <c r="I23" s="15">
        <v>20000</v>
      </c>
      <c r="J23" s="15">
        <v>0</v>
      </c>
      <c r="K23" s="16">
        <f t="shared" si="10"/>
        <v>20000</v>
      </c>
      <c r="L23" s="15">
        <v>574</v>
      </c>
      <c r="M23" s="15">
        <v>0</v>
      </c>
      <c r="N23" s="15">
        <v>608</v>
      </c>
      <c r="O23" s="15">
        <v>0</v>
      </c>
      <c r="P23" s="16">
        <f t="shared" si="12"/>
        <v>1182</v>
      </c>
      <c r="Q23" s="16">
        <f t="shared" si="4"/>
        <v>18818</v>
      </c>
    </row>
    <row r="24" spans="1:17" s="17" customFormat="1" ht="45" customHeight="1" x14ac:dyDescent="0.25">
      <c r="A24" s="12">
        <v>19</v>
      </c>
      <c r="B24" s="13" t="s">
        <v>58</v>
      </c>
      <c r="C24" s="13" t="s">
        <v>24</v>
      </c>
      <c r="D24" s="18" t="s">
        <v>59</v>
      </c>
      <c r="E24" s="12" t="s">
        <v>18</v>
      </c>
      <c r="F24" s="12" t="s">
        <v>22</v>
      </c>
      <c r="G24" s="14">
        <v>44713</v>
      </c>
      <c r="H24" s="14">
        <v>44896</v>
      </c>
      <c r="I24" s="15">
        <v>15000</v>
      </c>
      <c r="J24" s="15">
        <v>0</v>
      </c>
      <c r="K24" s="16">
        <f t="shared" si="10"/>
        <v>15000</v>
      </c>
      <c r="L24" s="15">
        <v>430.5</v>
      </c>
      <c r="M24" s="15">
        <v>0</v>
      </c>
      <c r="N24" s="15">
        <v>456</v>
      </c>
      <c r="O24" s="15">
        <v>0</v>
      </c>
      <c r="P24" s="16">
        <f t="shared" si="12"/>
        <v>886.5</v>
      </c>
      <c r="Q24" s="16">
        <f t="shared" si="4"/>
        <v>14113.5</v>
      </c>
    </row>
    <row r="25" spans="1:17" s="17" customFormat="1" ht="45" customHeight="1" x14ac:dyDescent="0.25">
      <c r="A25" s="12">
        <v>20</v>
      </c>
      <c r="B25" s="13" t="s">
        <v>141</v>
      </c>
      <c r="C25" s="13" t="s">
        <v>24</v>
      </c>
      <c r="D25" s="18" t="s">
        <v>26</v>
      </c>
      <c r="E25" s="12" t="s">
        <v>18</v>
      </c>
      <c r="F25" s="12" t="s">
        <v>19</v>
      </c>
      <c r="G25" s="14">
        <v>44743</v>
      </c>
      <c r="H25" s="14">
        <v>44927</v>
      </c>
      <c r="I25" s="15">
        <v>15000</v>
      </c>
      <c r="J25" s="15">
        <v>0</v>
      </c>
      <c r="K25" s="16">
        <f t="shared" ref="K25" si="13">+I25+J25</f>
        <v>15000</v>
      </c>
      <c r="L25" s="15">
        <v>430.5</v>
      </c>
      <c r="M25" s="15">
        <v>0</v>
      </c>
      <c r="N25" s="15">
        <v>456</v>
      </c>
      <c r="O25" s="15">
        <v>0</v>
      </c>
      <c r="P25" s="16">
        <f t="shared" ref="P25" si="14">+L25+M25+N25</f>
        <v>886.5</v>
      </c>
      <c r="Q25" s="16">
        <f t="shared" ref="Q25" si="15">+K25-P25</f>
        <v>14113.5</v>
      </c>
    </row>
    <row r="26" spans="1:17" s="17" customFormat="1" ht="45" customHeight="1" x14ac:dyDescent="0.25">
      <c r="A26" s="12">
        <v>21</v>
      </c>
      <c r="B26" s="13" t="s">
        <v>140</v>
      </c>
      <c r="C26" s="13" t="s">
        <v>24</v>
      </c>
      <c r="D26" s="18" t="s">
        <v>26</v>
      </c>
      <c r="E26" s="12" t="s">
        <v>18</v>
      </c>
      <c r="F26" s="12" t="s">
        <v>19</v>
      </c>
      <c r="G26" s="14">
        <v>44743</v>
      </c>
      <c r="H26" s="14">
        <v>44927</v>
      </c>
      <c r="I26" s="15">
        <v>10000</v>
      </c>
      <c r="J26" s="15">
        <v>0</v>
      </c>
      <c r="K26" s="16">
        <f t="shared" si="10"/>
        <v>10000</v>
      </c>
      <c r="L26" s="15">
        <v>287</v>
      </c>
      <c r="M26" s="15">
        <v>0</v>
      </c>
      <c r="N26" s="15">
        <v>304</v>
      </c>
      <c r="O26" s="15">
        <v>0</v>
      </c>
      <c r="P26" s="16">
        <f t="shared" si="12"/>
        <v>591</v>
      </c>
      <c r="Q26" s="16">
        <f t="shared" si="4"/>
        <v>9409</v>
      </c>
    </row>
    <row r="27" spans="1:17" s="17" customFormat="1" ht="45" customHeight="1" x14ac:dyDescent="0.25">
      <c r="A27" s="12">
        <v>22</v>
      </c>
      <c r="B27" s="13" t="s">
        <v>60</v>
      </c>
      <c r="C27" s="13" t="s">
        <v>24</v>
      </c>
      <c r="D27" s="18" t="s">
        <v>61</v>
      </c>
      <c r="E27" s="12" t="s">
        <v>18</v>
      </c>
      <c r="F27" s="12" t="s">
        <v>19</v>
      </c>
      <c r="G27" s="14">
        <v>44683</v>
      </c>
      <c r="H27" s="14">
        <v>44867</v>
      </c>
      <c r="I27" s="15">
        <v>10000</v>
      </c>
      <c r="J27" s="15">
        <v>0</v>
      </c>
      <c r="K27" s="16">
        <f>+I27+J27</f>
        <v>10000</v>
      </c>
      <c r="L27" s="15">
        <f>+I27*2.87/100</f>
        <v>287</v>
      </c>
      <c r="M27" s="15">
        <v>0</v>
      </c>
      <c r="N27" s="15">
        <f>+I27*3.04/100</f>
        <v>304</v>
      </c>
      <c r="O27" s="15">
        <v>0</v>
      </c>
      <c r="P27" s="16">
        <f t="shared" si="12"/>
        <v>591</v>
      </c>
      <c r="Q27" s="16">
        <f t="shared" si="4"/>
        <v>9409</v>
      </c>
    </row>
    <row r="28" spans="1:17" s="17" customFormat="1" ht="45" customHeight="1" x14ac:dyDescent="0.25">
      <c r="A28" s="12">
        <v>23</v>
      </c>
      <c r="B28" s="13" t="s">
        <v>142</v>
      </c>
      <c r="C28" s="13" t="s">
        <v>143</v>
      </c>
      <c r="D28" s="18" t="s">
        <v>32</v>
      </c>
      <c r="E28" s="12" t="s">
        <v>18</v>
      </c>
      <c r="F28" s="12" t="s">
        <v>22</v>
      </c>
      <c r="G28" s="14">
        <v>44743</v>
      </c>
      <c r="H28" s="14">
        <v>44927</v>
      </c>
      <c r="I28" s="15">
        <v>40000</v>
      </c>
      <c r="J28" s="15">
        <v>0</v>
      </c>
      <c r="K28" s="16">
        <f>+I28+J28</f>
        <v>40000</v>
      </c>
      <c r="L28" s="15">
        <v>1148</v>
      </c>
      <c r="M28" s="15">
        <v>442.65</v>
      </c>
      <c r="N28" s="15">
        <v>1216</v>
      </c>
      <c r="O28" s="15">
        <v>0</v>
      </c>
      <c r="P28" s="16">
        <f t="shared" si="12"/>
        <v>2806.65</v>
      </c>
      <c r="Q28" s="16">
        <f t="shared" si="4"/>
        <v>37193.35</v>
      </c>
    </row>
    <row r="29" spans="1:17" s="17" customFormat="1" ht="45" customHeight="1" x14ac:dyDescent="0.25">
      <c r="A29" s="12">
        <v>24</v>
      </c>
      <c r="B29" s="13" t="s">
        <v>28</v>
      </c>
      <c r="C29" s="13" t="s">
        <v>82</v>
      </c>
      <c r="D29" s="18" t="s">
        <v>29</v>
      </c>
      <c r="E29" s="12" t="s">
        <v>18</v>
      </c>
      <c r="F29" s="12" t="s">
        <v>19</v>
      </c>
      <c r="G29" s="14">
        <v>44593</v>
      </c>
      <c r="H29" s="14">
        <v>44774</v>
      </c>
      <c r="I29" s="15">
        <v>25000</v>
      </c>
      <c r="J29" s="15">
        <v>0</v>
      </c>
      <c r="K29" s="16">
        <f t="shared" si="10"/>
        <v>25000</v>
      </c>
      <c r="L29" s="15">
        <v>717.5</v>
      </c>
      <c r="M29" s="15">
        <v>0</v>
      </c>
      <c r="N29" s="15">
        <v>760</v>
      </c>
      <c r="O29" s="15">
        <v>0</v>
      </c>
      <c r="P29" s="16">
        <f t="shared" si="12"/>
        <v>1477.5</v>
      </c>
      <c r="Q29" s="16">
        <f t="shared" si="4"/>
        <v>23522.5</v>
      </c>
    </row>
    <row r="30" spans="1:17" s="17" customFormat="1" ht="45" customHeight="1" x14ac:dyDescent="0.25">
      <c r="A30" s="12">
        <v>25</v>
      </c>
      <c r="B30" s="13" t="s">
        <v>108</v>
      </c>
      <c r="C30" s="13" t="s">
        <v>30</v>
      </c>
      <c r="D30" s="18" t="s">
        <v>109</v>
      </c>
      <c r="E30" s="12" t="s">
        <v>18</v>
      </c>
      <c r="F30" s="12" t="s">
        <v>19</v>
      </c>
      <c r="G30" s="14">
        <v>44683</v>
      </c>
      <c r="H30" s="14">
        <v>44867</v>
      </c>
      <c r="I30" s="15">
        <v>50000</v>
      </c>
      <c r="J30" s="15">
        <v>0</v>
      </c>
      <c r="K30" s="16">
        <f t="shared" si="10"/>
        <v>50000</v>
      </c>
      <c r="L30" s="15">
        <v>1435</v>
      </c>
      <c r="M30" s="15">
        <v>1854</v>
      </c>
      <c r="N30" s="15">
        <v>1520</v>
      </c>
      <c r="O30" s="15">
        <v>0</v>
      </c>
      <c r="P30" s="16">
        <f t="shared" si="12"/>
        <v>4809</v>
      </c>
      <c r="Q30" s="16">
        <f t="shared" ref="Q30" si="16">+K30-P30</f>
        <v>45191</v>
      </c>
    </row>
    <row r="31" spans="1:17" s="17" customFormat="1" ht="45" customHeight="1" x14ac:dyDescent="0.25">
      <c r="A31" s="12">
        <v>26</v>
      </c>
      <c r="B31" s="13" t="s">
        <v>62</v>
      </c>
      <c r="C31" s="13" t="s">
        <v>117</v>
      </c>
      <c r="D31" s="18" t="s">
        <v>36</v>
      </c>
      <c r="E31" s="12" t="s">
        <v>18</v>
      </c>
      <c r="F31" s="12" t="s">
        <v>19</v>
      </c>
      <c r="G31" s="14">
        <v>44713</v>
      </c>
      <c r="H31" s="14">
        <v>44896</v>
      </c>
      <c r="I31" s="15">
        <v>30000</v>
      </c>
      <c r="J31" s="15">
        <v>0</v>
      </c>
      <c r="K31" s="16">
        <f t="shared" si="10"/>
        <v>30000</v>
      </c>
      <c r="L31" s="15">
        <v>861</v>
      </c>
      <c r="M31" s="15">
        <v>0</v>
      </c>
      <c r="N31" s="15">
        <v>912</v>
      </c>
      <c r="O31" s="15">
        <v>0</v>
      </c>
      <c r="P31" s="16">
        <f t="shared" si="3"/>
        <v>1773</v>
      </c>
      <c r="Q31" s="16">
        <f t="shared" si="4"/>
        <v>28227</v>
      </c>
    </row>
    <row r="32" spans="1:17" s="17" customFormat="1" ht="45" customHeight="1" x14ac:dyDescent="0.25">
      <c r="A32" s="12">
        <v>27</v>
      </c>
      <c r="B32" s="13" t="s">
        <v>83</v>
      </c>
      <c r="C32" s="13" t="s">
        <v>84</v>
      </c>
      <c r="D32" s="18" t="s">
        <v>32</v>
      </c>
      <c r="E32" s="12" t="s">
        <v>18</v>
      </c>
      <c r="F32" s="12" t="s">
        <v>19</v>
      </c>
      <c r="G32" s="14">
        <v>44621</v>
      </c>
      <c r="H32" s="14">
        <v>44805</v>
      </c>
      <c r="I32" s="15">
        <v>35000</v>
      </c>
      <c r="J32" s="15">
        <v>0</v>
      </c>
      <c r="K32" s="16">
        <f t="shared" si="10"/>
        <v>35000</v>
      </c>
      <c r="L32" s="15">
        <v>1004.5</v>
      </c>
      <c r="M32" s="15">
        <v>0</v>
      </c>
      <c r="N32" s="15">
        <v>1064</v>
      </c>
      <c r="O32" s="15">
        <v>0</v>
      </c>
      <c r="P32" s="16">
        <f t="shared" ref="P32" si="17">+L32+M32+N32</f>
        <v>2068.5</v>
      </c>
      <c r="Q32" s="16">
        <f t="shared" si="4"/>
        <v>32931.5</v>
      </c>
    </row>
    <row r="33" spans="1:17" s="17" customFormat="1" ht="45" customHeight="1" x14ac:dyDescent="0.25">
      <c r="A33" s="12">
        <v>28</v>
      </c>
      <c r="B33" s="13" t="s">
        <v>85</v>
      </c>
      <c r="C33" s="13" t="s">
        <v>84</v>
      </c>
      <c r="D33" s="18" t="s">
        <v>31</v>
      </c>
      <c r="E33" s="12" t="s">
        <v>18</v>
      </c>
      <c r="F33" s="12" t="s">
        <v>19</v>
      </c>
      <c r="G33" s="14">
        <v>44621</v>
      </c>
      <c r="H33" s="14">
        <v>44805</v>
      </c>
      <c r="I33" s="15">
        <v>30000</v>
      </c>
      <c r="J33" s="15">
        <v>0</v>
      </c>
      <c r="K33" s="16">
        <f t="shared" si="10"/>
        <v>30000</v>
      </c>
      <c r="L33" s="15">
        <v>861</v>
      </c>
      <c r="M33" s="15">
        <v>0</v>
      </c>
      <c r="N33" s="15">
        <v>912</v>
      </c>
      <c r="O33" s="15">
        <v>0</v>
      </c>
      <c r="P33" s="16">
        <f t="shared" ref="P33:P34" si="18">+L33+M33+N33</f>
        <v>1773</v>
      </c>
      <c r="Q33" s="16">
        <f t="shared" si="4"/>
        <v>28227</v>
      </c>
    </row>
    <row r="34" spans="1:17" s="17" customFormat="1" ht="45" customHeight="1" x14ac:dyDescent="0.25">
      <c r="A34" s="12">
        <v>29</v>
      </c>
      <c r="B34" s="13" t="s">
        <v>63</v>
      </c>
      <c r="C34" s="13" t="s">
        <v>72</v>
      </c>
      <c r="D34" s="18" t="s">
        <v>64</v>
      </c>
      <c r="E34" s="12" t="s">
        <v>18</v>
      </c>
      <c r="F34" s="12" t="s">
        <v>19</v>
      </c>
      <c r="G34" s="14">
        <v>44713</v>
      </c>
      <c r="H34" s="14">
        <v>44896</v>
      </c>
      <c r="I34" s="15">
        <v>30000</v>
      </c>
      <c r="J34" s="15">
        <v>0</v>
      </c>
      <c r="K34" s="16">
        <f t="shared" si="10"/>
        <v>30000</v>
      </c>
      <c r="L34" s="15">
        <v>861</v>
      </c>
      <c r="M34" s="15">
        <v>0</v>
      </c>
      <c r="N34" s="15">
        <v>912</v>
      </c>
      <c r="O34" s="15">
        <v>0</v>
      </c>
      <c r="P34" s="16">
        <f t="shared" si="18"/>
        <v>1773</v>
      </c>
      <c r="Q34" s="16">
        <f t="shared" si="4"/>
        <v>28227</v>
      </c>
    </row>
    <row r="35" spans="1:17" s="17" customFormat="1" ht="45" customHeight="1" x14ac:dyDescent="0.25">
      <c r="A35" s="12">
        <v>30</v>
      </c>
      <c r="B35" s="13" t="s">
        <v>33</v>
      </c>
      <c r="C35" s="13" t="s">
        <v>73</v>
      </c>
      <c r="D35" s="18" t="s">
        <v>34</v>
      </c>
      <c r="E35" s="12" t="s">
        <v>18</v>
      </c>
      <c r="F35" s="12" t="s">
        <v>22</v>
      </c>
      <c r="G35" s="14">
        <v>44652</v>
      </c>
      <c r="H35" s="14">
        <v>44835</v>
      </c>
      <c r="I35" s="15">
        <v>50000</v>
      </c>
      <c r="J35" s="15">
        <v>0</v>
      </c>
      <c r="K35" s="16">
        <f t="shared" si="10"/>
        <v>50000</v>
      </c>
      <c r="L35" s="15">
        <v>1435</v>
      </c>
      <c r="M35" s="15">
        <v>1854</v>
      </c>
      <c r="N35" s="15">
        <v>1520</v>
      </c>
      <c r="O35" s="15">
        <v>0</v>
      </c>
      <c r="P35" s="16">
        <f t="shared" ref="P35" si="19">+L35+M35+N35</f>
        <v>4809</v>
      </c>
      <c r="Q35" s="16">
        <f t="shared" si="4"/>
        <v>45191</v>
      </c>
    </row>
    <row r="36" spans="1:17" s="17" customFormat="1" ht="45" customHeight="1" x14ac:dyDescent="0.25">
      <c r="A36" s="12">
        <v>31</v>
      </c>
      <c r="B36" s="13" t="s">
        <v>103</v>
      </c>
      <c r="C36" s="13" t="s">
        <v>73</v>
      </c>
      <c r="D36" s="18" t="s">
        <v>34</v>
      </c>
      <c r="E36" s="12" t="s">
        <v>18</v>
      </c>
      <c r="F36" s="12" t="s">
        <v>22</v>
      </c>
      <c r="G36" s="14">
        <v>44652</v>
      </c>
      <c r="H36" s="14">
        <v>44835</v>
      </c>
      <c r="I36" s="15">
        <v>50000</v>
      </c>
      <c r="J36" s="15">
        <v>0</v>
      </c>
      <c r="K36" s="16">
        <f t="shared" si="10"/>
        <v>50000</v>
      </c>
      <c r="L36" s="15">
        <v>1435</v>
      </c>
      <c r="M36" s="15">
        <v>1854</v>
      </c>
      <c r="N36" s="15">
        <v>1520</v>
      </c>
      <c r="O36" s="15">
        <v>0</v>
      </c>
      <c r="P36" s="16">
        <f t="shared" ref="P36" si="20">+L36+M36+N36</f>
        <v>4809</v>
      </c>
      <c r="Q36" s="16">
        <f t="shared" ref="Q36" si="21">+K36-P36</f>
        <v>45191</v>
      </c>
    </row>
    <row r="37" spans="1:17" s="17" customFormat="1" ht="45" customHeight="1" x14ac:dyDescent="0.25">
      <c r="A37" s="12">
        <v>32</v>
      </c>
      <c r="B37" s="13" t="s">
        <v>92</v>
      </c>
      <c r="C37" s="13" t="s">
        <v>73</v>
      </c>
      <c r="D37" s="18" t="s">
        <v>32</v>
      </c>
      <c r="E37" s="12" t="s">
        <v>18</v>
      </c>
      <c r="F37" s="12" t="s">
        <v>19</v>
      </c>
      <c r="G37" s="14">
        <v>44652</v>
      </c>
      <c r="H37" s="14">
        <v>44835</v>
      </c>
      <c r="I37" s="15">
        <v>40000</v>
      </c>
      <c r="J37" s="15">
        <v>0</v>
      </c>
      <c r="K37" s="16">
        <f t="shared" si="10"/>
        <v>40000</v>
      </c>
      <c r="L37" s="15">
        <v>1148</v>
      </c>
      <c r="M37" s="15">
        <v>442.65</v>
      </c>
      <c r="N37" s="15">
        <v>1216</v>
      </c>
      <c r="O37" s="15">
        <v>0</v>
      </c>
      <c r="P37" s="16">
        <f t="shared" ref="P37" si="22">+L37+M37+N37</f>
        <v>2806.65</v>
      </c>
      <c r="Q37" s="16">
        <f t="shared" ref="Q37" si="23">+K37-P37</f>
        <v>37193.35</v>
      </c>
    </row>
    <row r="38" spans="1:17" s="17" customFormat="1" ht="45" customHeight="1" x14ac:dyDescent="0.25">
      <c r="A38" s="12">
        <v>33</v>
      </c>
      <c r="B38" s="13" t="s">
        <v>96</v>
      </c>
      <c r="C38" s="13" t="s">
        <v>73</v>
      </c>
      <c r="D38" s="18" t="s">
        <v>32</v>
      </c>
      <c r="E38" s="12" t="s">
        <v>18</v>
      </c>
      <c r="F38" s="12" t="s">
        <v>19</v>
      </c>
      <c r="G38" s="14">
        <v>44652</v>
      </c>
      <c r="H38" s="14">
        <v>44835</v>
      </c>
      <c r="I38" s="15">
        <v>40000</v>
      </c>
      <c r="J38" s="15">
        <v>0</v>
      </c>
      <c r="K38" s="16">
        <f t="shared" si="10"/>
        <v>40000</v>
      </c>
      <c r="L38" s="15">
        <v>1148</v>
      </c>
      <c r="M38" s="15">
        <v>442.65</v>
      </c>
      <c r="N38" s="15">
        <v>1216</v>
      </c>
      <c r="O38" s="15">
        <v>0</v>
      </c>
      <c r="P38" s="16">
        <f t="shared" ref="P38" si="24">+L38+M38+N38</f>
        <v>2806.65</v>
      </c>
      <c r="Q38" s="16">
        <f t="shared" ref="Q38" si="25">+K38-P38</f>
        <v>37193.35</v>
      </c>
    </row>
    <row r="39" spans="1:17" s="17" customFormat="1" ht="45" customHeight="1" x14ac:dyDescent="0.25">
      <c r="A39" s="12">
        <v>34</v>
      </c>
      <c r="B39" s="13" t="s">
        <v>102</v>
      </c>
      <c r="C39" s="13" t="s">
        <v>73</v>
      </c>
      <c r="D39" s="18" t="s">
        <v>32</v>
      </c>
      <c r="E39" s="12" t="s">
        <v>18</v>
      </c>
      <c r="F39" s="12" t="s">
        <v>19</v>
      </c>
      <c r="G39" s="14">
        <v>44652</v>
      </c>
      <c r="H39" s="14">
        <v>44835</v>
      </c>
      <c r="I39" s="15">
        <v>40000</v>
      </c>
      <c r="J39" s="15">
        <v>0</v>
      </c>
      <c r="K39" s="16">
        <f t="shared" si="10"/>
        <v>40000</v>
      </c>
      <c r="L39" s="15">
        <v>1148</v>
      </c>
      <c r="M39" s="15">
        <v>442.65</v>
      </c>
      <c r="N39" s="15">
        <v>1216</v>
      </c>
      <c r="O39" s="15">
        <v>0</v>
      </c>
      <c r="P39" s="16">
        <f t="shared" ref="P39:P43" si="26">+L39+M39+N39</f>
        <v>2806.65</v>
      </c>
      <c r="Q39" s="16">
        <f t="shared" ref="Q39:Q43" si="27">+K39-P39</f>
        <v>37193.35</v>
      </c>
    </row>
    <row r="40" spans="1:17" s="17" customFormat="1" ht="45" customHeight="1" x14ac:dyDescent="0.25">
      <c r="A40" s="12">
        <v>35</v>
      </c>
      <c r="B40" s="13" t="s">
        <v>110</v>
      </c>
      <c r="C40" s="13" t="s">
        <v>73</v>
      </c>
      <c r="D40" s="18" t="s">
        <v>32</v>
      </c>
      <c r="E40" s="12" t="s">
        <v>18</v>
      </c>
      <c r="F40" s="12" t="s">
        <v>19</v>
      </c>
      <c r="G40" s="14">
        <v>44683</v>
      </c>
      <c r="H40" s="14">
        <v>44867</v>
      </c>
      <c r="I40" s="15">
        <v>40000</v>
      </c>
      <c r="J40" s="15">
        <v>0</v>
      </c>
      <c r="K40" s="16">
        <f t="shared" si="10"/>
        <v>40000</v>
      </c>
      <c r="L40" s="15">
        <v>1148</v>
      </c>
      <c r="M40" s="15">
        <v>442.65</v>
      </c>
      <c r="N40" s="15">
        <v>1216</v>
      </c>
      <c r="O40" s="15">
        <v>0</v>
      </c>
      <c r="P40" s="16">
        <f t="shared" ref="P40:P42" si="28">+L40+M40+N40</f>
        <v>2806.65</v>
      </c>
      <c r="Q40" s="16">
        <f t="shared" ref="Q40:Q42" si="29">+K40-P40</f>
        <v>37193.35</v>
      </c>
    </row>
    <row r="41" spans="1:17" s="17" customFormat="1" ht="45" customHeight="1" x14ac:dyDescent="0.25">
      <c r="A41" s="12">
        <v>36</v>
      </c>
      <c r="B41" s="13" t="s">
        <v>118</v>
      </c>
      <c r="C41" s="13" t="s">
        <v>73</v>
      </c>
      <c r="D41" s="18" t="s">
        <v>32</v>
      </c>
      <c r="E41" s="12" t="s">
        <v>18</v>
      </c>
      <c r="F41" s="12" t="s">
        <v>19</v>
      </c>
      <c r="G41" s="14">
        <v>44713</v>
      </c>
      <c r="H41" s="14">
        <v>44896</v>
      </c>
      <c r="I41" s="15">
        <v>40000</v>
      </c>
      <c r="J41" s="15">
        <v>0</v>
      </c>
      <c r="K41" s="16">
        <f>+I41+J41</f>
        <v>40000</v>
      </c>
      <c r="L41" s="15">
        <v>1148</v>
      </c>
      <c r="M41" s="15">
        <v>442.65</v>
      </c>
      <c r="N41" s="15">
        <v>1216</v>
      </c>
      <c r="O41" s="15">
        <v>0</v>
      </c>
      <c r="P41" s="16">
        <f t="shared" si="28"/>
        <v>2806.65</v>
      </c>
      <c r="Q41" s="16">
        <f t="shared" si="29"/>
        <v>37193.35</v>
      </c>
    </row>
    <row r="42" spans="1:17" s="17" customFormat="1" ht="45" customHeight="1" x14ac:dyDescent="0.25">
      <c r="A42" s="12">
        <v>37</v>
      </c>
      <c r="B42" s="13" t="s">
        <v>127</v>
      </c>
      <c r="C42" s="13" t="s">
        <v>73</v>
      </c>
      <c r="D42" s="18" t="s">
        <v>29</v>
      </c>
      <c r="E42" s="12" t="s">
        <v>18</v>
      </c>
      <c r="F42" s="12" t="s">
        <v>22</v>
      </c>
      <c r="G42" s="14">
        <v>44713</v>
      </c>
      <c r="H42" s="14">
        <v>44896</v>
      </c>
      <c r="I42" s="15">
        <v>35000</v>
      </c>
      <c r="J42" s="15">
        <v>0</v>
      </c>
      <c r="K42" s="16">
        <f>+I42+J42</f>
        <v>35000</v>
      </c>
      <c r="L42" s="15">
        <v>1004.5</v>
      </c>
      <c r="M42" s="15">
        <v>0</v>
      </c>
      <c r="N42" s="15">
        <v>1064</v>
      </c>
      <c r="O42" s="15">
        <v>0</v>
      </c>
      <c r="P42" s="16">
        <f t="shared" si="28"/>
        <v>2068.5</v>
      </c>
      <c r="Q42" s="16">
        <f t="shared" si="29"/>
        <v>32931.5</v>
      </c>
    </row>
    <row r="43" spans="1:17" s="17" customFormat="1" ht="45" customHeight="1" x14ac:dyDescent="0.25">
      <c r="A43" s="12">
        <v>38</v>
      </c>
      <c r="B43" s="13" t="s">
        <v>65</v>
      </c>
      <c r="C43" s="13" t="s">
        <v>73</v>
      </c>
      <c r="D43" s="18" t="s">
        <v>32</v>
      </c>
      <c r="E43" s="12" t="s">
        <v>18</v>
      </c>
      <c r="F43" s="12" t="s">
        <v>19</v>
      </c>
      <c r="G43" s="14">
        <v>44713</v>
      </c>
      <c r="H43" s="14">
        <v>44896</v>
      </c>
      <c r="I43" s="15">
        <v>30000</v>
      </c>
      <c r="J43" s="15">
        <v>0</v>
      </c>
      <c r="K43" s="16">
        <f t="shared" si="10"/>
        <v>30000</v>
      </c>
      <c r="L43" s="15">
        <v>861</v>
      </c>
      <c r="M43" s="15">
        <v>0</v>
      </c>
      <c r="N43" s="15">
        <v>912</v>
      </c>
      <c r="O43" s="15">
        <v>0</v>
      </c>
      <c r="P43" s="16">
        <f t="shared" si="26"/>
        <v>1773</v>
      </c>
      <c r="Q43" s="16">
        <f t="shared" si="27"/>
        <v>28227</v>
      </c>
    </row>
    <row r="44" spans="1:17" s="17" customFormat="1" ht="45" customHeight="1" x14ac:dyDescent="0.25">
      <c r="A44" s="12">
        <v>39</v>
      </c>
      <c r="B44" s="13" t="s">
        <v>66</v>
      </c>
      <c r="C44" s="13" t="s">
        <v>73</v>
      </c>
      <c r="D44" s="18" t="s">
        <v>29</v>
      </c>
      <c r="E44" s="12" t="s">
        <v>18</v>
      </c>
      <c r="F44" s="12" t="s">
        <v>22</v>
      </c>
      <c r="G44" s="14">
        <v>44713</v>
      </c>
      <c r="H44" s="14">
        <v>44896</v>
      </c>
      <c r="I44" s="15">
        <v>30000</v>
      </c>
      <c r="J44" s="15">
        <v>0</v>
      </c>
      <c r="K44" s="16">
        <f t="shared" si="10"/>
        <v>30000</v>
      </c>
      <c r="L44" s="15">
        <v>861</v>
      </c>
      <c r="M44" s="15">
        <v>0</v>
      </c>
      <c r="N44" s="15">
        <v>912</v>
      </c>
      <c r="O44" s="15">
        <v>0</v>
      </c>
      <c r="P44" s="16">
        <f t="shared" ref="P44:P70" si="30">+L44+M44+N44</f>
        <v>1773</v>
      </c>
      <c r="Q44" s="16">
        <f t="shared" ref="Q44:Q70" si="31">+K44-P44</f>
        <v>28227</v>
      </c>
    </row>
    <row r="45" spans="1:17" s="17" customFormat="1" ht="45" customHeight="1" x14ac:dyDescent="0.25">
      <c r="A45" s="12">
        <v>40</v>
      </c>
      <c r="B45" s="13" t="s">
        <v>86</v>
      </c>
      <c r="C45" s="13" t="s">
        <v>73</v>
      </c>
      <c r="D45" s="18" t="s">
        <v>27</v>
      </c>
      <c r="E45" s="12" t="s">
        <v>18</v>
      </c>
      <c r="F45" s="12" t="s">
        <v>19</v>
      </c>
      <c r="G45" s="14">
        <v>44621</v>
      </c>
      <c r="H45" s="14">
        <v>44805</v>
      </c>
      <c r="I45" s="15">
        <v>30000</v>
      </c>
      <c r="J45" s="15">
        <v>0</v>
      </c>
      <c r="K45" s="16">
        <f t="shared" si="10"/>
        <v>30000</v>
      </c>
      <c r="L45" s="15">
        <v>861</v>
      </c>
      <c r="M45" s="15">
        <v>0</v>
      </c>
      <c r="N45" s="15">
        <v>912</v>
      </c>
      <c r="O45" s="15">
        <v>0</v>
      </c>
      <c r="P45" s="16">
        <f t="shared" si="30"/>
        <v>1773</v>
      </c>
      <c r="Q45" s="16">
        <f t="shared" si="31"/>
        <v>28227</v>
      </c>
    </row>
    <row r="46" spans="1:17" s="17" customFormat="1" ht="45" customHeight="1" x14ac:dyDescent="0.25">
      <c r="A46" s="12">
        <v>41</v>
      </c>
      <c r="B46" s="13" t="s">
        <v>101</v>
      </c>
      <c r="C46" s="13" t="s">
        <v>73</v>
      </c>
      <c r="D46" s="18" t="s">
        <v>29</v>
      </c>
      <c r="E46" s="12" t="s">
        <v>18</v>
      </c>
      <c r="F46" s="12" t="s">
        <v>22</v>
      </c>
      <c r="G46" s="14">
        <v>44652</v>
      </c>
      <c r="H46" s="14">
        <v>44835</v>
      </c>
      <c r="I46" s="15">
        <v>30000</v>
      </c>
      <c r="J46" s="15">
        <v>0</v>
      </c>
      <c r="K46" s="16">
        <f t="shared" si="10"/>
        <v>30000</v>
      </c>
      <c r="L46" s="15">
        <v>861</v>
      </c>
      <c r="M46" s="15">
        <v>0</v>
      </c>
      <c r="N46" s="15">
        <v>912</v>
      </c>
      <c r="O46" s="15">
        <v>0</v>
      </c>
      <c r="P46" s="16">
        <f t="shared" si="30"/>
        <v>1773</v>
      </c>
      <c r="Q46" s="16">
        <f t="shared" si="31"/>
        <v>28227</v>
      </c>
    </row>
    <row r="47" spans="1:17" s="17" customFormat="1" ht="45" customHeight="1" x14ac:dyDescent="0.25">
      <c r="A47" s="12">
        <v>42</v>
      </c>
      <c r="B47" s="13" t="s">
        <v>111</v>
      </c>
      <c r="C47" s="13" t="s">
        <v>73</v>
      </c>
      <c r="D47" s="18" t="s">
        <v>27</v>
      </c>
      <c r="E47" s="12" t="s">
        <v>18</v>
      </c>
      <c r="F47" s="12" t="s">
        <v>19</v>
      </c>
      <c r="G47" s="14">
        <v>44683</v>
      </c>
      <c r="H47" s="14">
        <v>44867</v>
      </c>
      <c r="I47" s="15">
        <v>25000</v>
      </c>
      <c r="J47" s="15">
        <v>0</v>
      </c>
      <c r="K47" s="16">
        <f t="shared" si="10"/>
        <v>25000</v>
      </c>
      <c r="L47" s="15">
        <v>717.5</v>
      </c>
      <c r="M47" s="15">
        <v>0</v>
      </c>
      <c r="N47" s="15">
        <v>760</v>
      </c>
      <c r="O47" s="15">
        <v>0</v>
      </c>
      <c r="P47" s="16">
        <f t="shared" ref="P47:P50" si="32">+L47+M47+N47</f>
        <v>1477.5</v>
      </c>
      <c r="Q47" s="16">
        <f t="shared" ref="Q47:Q50" si="33">+K47-P47</f>
        <v>23522.5</v>
      </c>
    </row>
    <row r="48" spans="1:17" s="17" customFormat="1" ht="45" customHeight="1" x14ac:dyDescent="0.25">
      <c r="A48" s="12">
        <v>43</v>
      </c>
      <c r="B48" s="13" t="s">
        <v>128</v>
      </c>
      <c r="C48" s="13" t="s">
        <v>73</v>
      </c>
      <c r="D48" s="18" t="s">
        <v>26</v>
      </c>
      <c r="E48" s="12" t="s">
        <v>18</v>
      </c>
      <c r="F48" s="12" t="s">
        <v>19</v>
      </c>
      <c r="G48" s="14">
        <v>44713</v>
      </c>
      <c r="H48" s="14">
        <v>44896</v>
      </c>
      <c r="I48" s="15">
        <v>25000</v>
      </c>
      <c r="J48" s="15">
        <v>0</v>
      </c>
      <c r="K48" s="16">
        <f t="shared" si="10"/>
        <v>25000</v>
      </c>
      <c r="L48" s="15">
        <v>717.5</v>
      </c>
      <c r="M48" s="15">
        <v>0</v>
      </c>
      <c r="N48" s="15">
        <v>760</v>
      </c>
      <c r="O48" s="15">
        <v>0</v>
      </c>
      <c r="P48" s="16">
        <f t="shared" si="32"/>
        <v>1477.5</v>
      </c>
      <c r="Q48" s="16">
        <f t="shared" si="33"/>
        <v>23522.5</v>
      </c>
    </row>
    <row r="49" spans="1:17" s="17" customFormat="1" ht="45" customHeight="1" x14ac:dyDescent="0.25">
      <c r="A49" s="12">
        <v>44</v>
      </c>
      <c r="B49" s="13" t="s">
        <v>144</v>
      </c>
      <c r="C49" s="13" t="s">
        <v>73</v>
      </c>
      <c r="D49" s="18" t="s">
        <v>26</v>
      </c>
      <c r="E49" s="12" t="s">
        <v>18</v>
      </c>
      <c r="F49" s="12" t="s">
        <v>19</v>
      </c>
      <c r="G49" s="14">
        <v>44743</v>
      </c>
      <c r="H49" s="14">
        <v>44927</v>
      </c>
      <c r="I49" s="15">
        <v>20000</v>
      </c>
      <c r="J49" s="15">
        <v>0</v>
      </c>
      <c r="K49" s="16">
        <f t="shared" si="10"/>
        <v>20000</v>
      </c>
      <c r="L49" s="15">
        <v>574</v>
      </c>
      <c r="M49" s="15"/>
      <c r="N49" s="15">
        <v>608</v>
      </c>
      <c r="O49" s="15">
        <v>0</v>
      </c>
      <c r="P49" s="16">
        <f t="shared" si="32"/>
        <v>1182</v>
      </c>
      <c r="Q49" s="16">
        <f t="shared" si="33"/>
        <v>18818</v>
      </c>
    </row>
    <row r="50" spans="1:17" s="17" customFormat="1" ht="45" customHeight="1" x14ac:dyDescent="0.25">
      <c r="A50" s="12">
        <v>45</v>
      </c>
      <c r="B50" s="13" t="s">
        <v>112</v>
      </c>
      <c r="C50" s="13" t="s">
        <v>73</v>
      </c>
      <c r="D50" s="18" t="s">
        <v>29</v>
      </c>
      <c r="E50" s="12" t="s">
        <v>18</v>
      </c>
      <c r="F50" s="12" t="s">
        <v>22</v>
      </c>
      <c r="G50" s="14">
        <v>44683</v>
      </c>
      <c r="H50" s="14">
        <v>44867</v>
      </c>
      <c r="I50" s="15">
        <v>20000</v>
      </c>
      <c r="J50" s="15">
        <v>0</v>
      </c>
      <c r="K50" s="16">
        <f t="shared" si="10"/>
        <v>20000</v>
      </c>
      <c r="L50" s="15">
        <v>574</v>
      </c>
      <c r="M50" s="15">
        <v>0</v>
      </c>
      <c r="N50" s="15">
        <v>608</v>
      </c>
      <c r="O50" s="15">
        <v>0</v>
      </c>
      <c r="P50" s="16">
        <f t="shared" si="32"/>
        <v>1182</v>
      </c>
      <c r="Q50" s="16">
        <f t="shared" si="33"/>
        <v>18818</v>
      </c>
    </row>
    <row r="51" spans="1:17" s="17" customFormat="1" ht="45" customHeight="1" x14ac:dyDescent="0.25">
      <c r="A51" s="12">
        <v>46</v>
      </c>
      <c r="B51" s="13" t="s">
        <v>91</v>
      </c>
      <c r="C51" s="13" t="s">
        <v>73</v>
      </c>
      <c r="D51" s="18" t="s">
        <v>26</v>
      </c>
      <c r="E51" s="12" t="s">
        <v>18</v>
      </c>
      <c r="F51" s="12" t="s">
        <v>19</v>
      </c>
      <c r="G51" s="14">
        <v>44652</v>
      </c>
      <c r="H51" s="14">
        <v>44835</v>
      </c>
      <c r="I51" s="15">
        <v>20000</v>
      </c>
      <c r="J51" s="15">
        <v>0</v>
      </c>
      <c r="K51" s="16">
        <f t="shared" si="10"/>
        <v>20000</v>
      </c>
      <c r="L51" s="15">
        <v>574</v>
      </c>
      <c r="M51" s="15">
        <v>0</v>
      </c>
      <c r="N51" s="15">
        <v>608</v>
      </c>
      <c r="O51" s="15">
        <v>0</v>
      </c>
      <c r="P51" s="16">
        <f t="shared" si="30"/>
        <v>1182</v>
      </c>
      <c r="Q51" s="16">
        <f t="shared" si="31"/>
        <v>18818</v>
      </c>
    </row>
    <row r="52" spans="1:17" s="17" customFormat="1" ht="45" customHeight="1" x14ac:dyDescent="0.25">
      <c r="A52" s="12">
        <v>47</v>
      </c>
      <c r="B52" s="13" t="s">
        <v>99</v>
      </c>
      <c r="C52" s="13" t="s">
        <v>73</v>
      </c>
      <c r="D52" s="18" t="s">
        <v>26</v>
      </c>
      <c r="E52" s="12" t="s">
        <v>18</v>
      </c>
      <c r="F52" s="12" t="s">
        <v>19</v>
      </c>
      <c r="G52" s="14">
        <v>44652</v>
      </c>
      <c r="H52" s="14">
        <v>44835</v>
      </c>
      <c r="I52" s="15">
        <v>20000</v>
      </c>
      <c r="J52" s="15">
        <v>0</v>
      </c>
      <c r="K52" s="16">
        <f t="shared" si="10"/>
        <v>20000</v>
      </c>
      <c r="L52" s="15">
        <v>574</v>
      </c>
      <c r="M52" s="15">
        <v>0</v>
      </c>
      <c r="N52" s="15">
        <v>608</v>
      </c>
      <c r="O52" s="15">
        <v>0</v>
      </c>
      <c r="P52" s="16">
        <f t="shared" si="30"/>
        <v>1182</v>
      </c>
      <c r="Q52" s="16">
        <f t="shared" si="31"/>
        <v>18818</v>
      </c>
    </row>
    <row r="53" spans="1:17" s="17" customFormat="1" ht="45" customHeight="1" x14ac:dyDescent="0.25">
      <c r="A53" s="12">
        <v>48</v>
      </c>
      <c r="B53" s="13" t="s">
        <v>122</v>
      </c>
      <c r="C53" s="13" t="s">
        <v>120</v>
      </c>
      <c r="D53" s="18" t="s">
        <v>121</v>
      </c>
      <c r="E53" s="12" t="s">
        <v>18</v>
      </c>
      <c r="F53" s="12" t="s">
        <v>19</v>
      </c>
      <c r="G53" s="14">
        <v>44713</v>
      </c>
      <c r="H53" s="14">
        <v>44896</v>
      </c>
      <c r="I53" s="15">
        <v>40000</v>
      </c>
      <c r="J53" s="15">
        <v>0</v>
      </c>
      <c r="K53" s="16">
        <f t="shared" si="10"/>
        <v>40000</v>
      </c>
      <c r="L53" s="15">
        <v>1148</v>
      </c>
      <c r="M53" s="15">
        <v>442.65</v>
      </c>
      <c r="N53" s="15">
        <v>1216</v>
      </c>
      <c r="O53" s="15">
        <v>0</v>
      </c>
      <c r="P53" s="16">
        <f t="shared" si="30"/>
        <v>2806.65</v>
      </c>
      <c r="Q53" s="16">
        <f t="shared" si="31"/>
        <v>37193.35</v>
      </c>
    </row>
    <row r="54" spans="1:17" s="17" customFormat="1" ht="45" customHeight="1" x14ac:dyDescent="0.25">
      <c r="A54" s="12">
        <v>49</v>
      </c>
      <c r="B54" s="13" t="s">
        <v>113</v>
      </c>
      <c r="C54" s="13" t="s">
        <v>114</v>
      </c>
      <c r="D54" s="18" t="s">
        <v>32</v>
      </c>
      <c r="E54" s="12" t="s">
        <v>18</v>
      </c>
      <c r="F54" s="12" t="s">
        <v>19</v>
      </c>
      <c r="G54" s="14">
        <v>44683</v>
      </c>
      <c r="H54" s="14">
        <v>44867</v>
      </c>
      <c r="I54" s="15">
        <v>35000</v>
      </c>
      <c r="J54" s="15">
        <v>0</v>
      </c>
      <c r="K54" s="16">
        <f t="shared" si="10"/>
        <v>35000</v>
      </c>
      <c r="L54" s="15">
        <v>1004.5</v>
      </c>
      <c r="M54" s="15">
        <v>0</v>
      </c>
      <c r="N54" s="15">
        <v>1064</v>
      </c>
      <c r="O54" s="15">
        <v>0</v>
      </c>
      <c r="P54" s="16">
        <f t="shared" ref="P54:P61" si="34">+L54+M54+N54</f>
        <v>2068.5</v>
      </c>
      <c r="Q54" s="16">
        <f t="shared" ref="Q54:Q61" si="35">+K54-P54</f>
        <v>32931.5</v>
      </c>
    </row>
    <row r="55" spans="1:17" s="17" customFormat="1" ht="45" customHeight="1" x14ac:dyDescent="0.25">
      <c r="A55" s="12">
        <v>50</v>
      </c>
      <c r="B55" s="13" t="s">
        <v>149</v>
      </c>
      <c r="C55" s="13" t="s">
        <v>88</v>
      </c>
      <c r="D55" s="18" t="s">
        <v>150</v>
      </c>
      <c r="E55" s="12" t="s">
        <v>18</v>
      </c>
      <c r="F55" s="12" t="s">
        <v>22</v>
      </c>
      <c r="G55" s="14">
        <v>44743</v>
      </c>
      <c r="H55" s="14">
        <v>44927</v>
      </c>
      <c r="I55" s="15">
        <v>70000</v>
      </c>
      <c r="J55" s="15">
        <v>0</v>
      </c>
      <c r="K55" s="16">
        <f t="shared" si="10"/>
        <v>70000</v>
      </c>
      <c r="L55" s="15">
        <v>2009</v>
      </c>
      <c r="M55" s="15">
        <v>5368.45</v>
      </c>
      <c r="N55" s="15">
        <v>2128</v>
      </c>
      <c r="O55" s="15">
        <v>0</v>
      </c>
      <c r="P55" s="16">
        <f t="shared" si="34"/>
        <v>9505.4500000000007</v>
      </c>
      <c r="Q55" s="16">
        <f t="shared" si="35"/>
        <v>60494.55</v>
      </c>
    </row>
    <row r="56" spans="1:17" s="17" customFormat="1" ht="45" customHeight="1" x14ac:dyDescent="0.25">
      <c r="A56" s="12">
        <v>51</v>
      </c>
      <c r="B56" s="13" t="s">
        <v>145</v>
      </c>
      <c r="C56" s="13" t="s">
        <v>88</v>
      </c>
      <c r="D56" s="18" t="s">
        <v>146</v>
      </c>
      <c r="E56" s="12" t="s">
        <v>18</v>
      </c>
      <c r="F56" s="12" t="s">
        <v>22</v>
      </c>
      <c r="G56" s="14">
        <v>44743</v>
      </c>
      <c r="H56" s="14">
        <v>44927</v>
      </c>
      <c r="I56" s="15">
        <v>40000</v>
      </c>
      <c r="J56" s="15">
        <v>0</v>
      </c>
      <c r="K56" s="16">
        <f t="shared" si="10"/>
        <v>40000</v>
      </c>
      <c r="L56" s="15">
        <v>1148</v>
      </c>
      <c r="M56" s="15">
        <v>442.65</v>
      </c>
      <c r="N56" s="15">
        <v>1216</v>
      </c>
      <c r="O56" s="15">
        <v>0</v>
      </c>
      <c r="P56" s="16">
        <f t="shared" si="34"/>
        <v>2806.65</v>
      </c>
      <c r="Q56" s="16">
        <f t="shared" si="35"/>
        <v>37193.35</v>
      </c>
    </row>
    <row r="57" spans="1:17" s="17" customFormat="1" ht="45" customHeight="1" x14ac:dyDescent="0.25">
      <c r="A57" s="12">
        <v>52</v>
      </c>
      <c r="B57" s="13" t="s">
        <v>148</v>
      </c>
      <c r="C57" s="13" t="s">
        <v>88</v>
      </c>
      <c r="D57" s="18" t="s">
        <v>32</v>
      </c>
      <c r="E57" s="12" t="s">
        <v>18</v>
      </c>
      <c r="F57" s="12" t="s">
        <v>19</v>
      </c>
      <c r="G57" s="14">
        <v>44743</v>
      </c>
      <c r="H57" s="14">
        <v>44927</v>
      </c>
      <c r="I57" s="15">
        <v>40000</v>
      </c>
      <c r="J57" s="15">
        <v>0</v>
      </c>
      <c r="K57" s="16">
        <f t="shared" si="10"/>
        <v>40000</v>
      </c>
      <c r="L57" s="15">
        <v>1148</v>
      </c>
      <c r="M57" s="15">
        <v>442.65</v>
      </c>
      <c r="N57" s="15">
        <v>1216</v>
      </c>
      <c r="O57" s="15">
        <v>0</v>
      </c>
      <c r="P57" s="16">
        <f t="shared" si="34"/>
        <v>2806.65</v>
      </c>
      <c r="Q57" s="16">
        <f t="shared" si="35"/>
        <v>37193.35</v>
      </c>
    </row>
    <row r="58" spans="1:17" s="17" customFormat="1" ht="45" customHeight="1" x14ac:dyDescent="0.25">
      <c r="A58" s="12">
        <v>53</v>
      </c>
      <c r="B58" s="13" t="s">
        <v>87</v>
      </c>
      <c r="C58" s="13" t="s">
        <v>88</v>
      </c>
      <c r="D58" s="18" t="s">
        <v>26</v>
      </c>
      <c r="E58" s="12" t="s">
        <v>18</v>
      </c>
      <c r="F58" s="12" t="s">
        <v>19</v>
      </c>
      <c r="G58" s="14">
        <v>44621</v>
      </c>
      <c r="H58" s="14">
        <v>44805</v>
      </c>
      <c r="I58" s="15">
        <v>25000</v>
      </c>
      <c r="J58" s="15">
        <v>0</v>
      </c>
      <c r="K58" s="16">
        <f t="shared" si="10"/>
        <v>25000</v>
      </c>
      <c r="L58" s="15">
        <v>717.5</v>
      </c>
      <c r="M58" s="15">
        <v>0</v>
      </c>
      <c r="N58" s="15">
        <v>760</v>
      </c>
      <c r="O58" s="15">
        <v>0</v>
      </c>
      <c r="P58" s="16">
        <f t="shared" si="34"/>
        <v>1477.5</v>
      </c>
      <c r="Q58" s="16">
        <f t="shared" si="35"/>
        <v>23522.5</v>
      </c>
    </row>
    <row r="59" spans="1:17" s="17" customFormat="1" ht="45" customHeight="1" x14ac:dyDescent="0.25">
      <c r="A59" s="12">
        <v>54</v>
      </c>
      <c r="B59" s="13" t="s">
        <v>147</v>
      </c>
      <c r="C59" s="13" t="s">
        <v>88</v>
      </c>
      <c r="D59" s="18" t="s">
        <v>26</v>
      </c>
      <c r="E59" s="12" t="s">
        <v>18</v>
      </c>
      <c r="F59" s="12" t="s">
        <v>19</v>
      </c>
      <c r="G59" s="14">
        <v>44743</v>
      </c>
      <c r="H59" s="14">
        <v>44927</v>
      </c>
      <c r="I59" s="15">
        <v>20000</v>
      </c>
      <c r="J59" s="15">
        <v>0</v>
      </c>
      <c r="K59" s="16">
        <f t="shared" si="10"/>
        <v>20000</v>
      </c>
      <c r="L59" s="15">
        <v>574</v>
      </c>
      <c r="M59" s="15">
        <v>0</v>
      </c>
      <c r="N59" s="15">
        <v>608</v>
      </c>
      <c r="O59" s="15">
        <v>0</v>
      </c>
      <c r="P59" s="16">
        <f t="shared" si="34"/>
        <v>1182</v>
      </c>
      <c r="Q59" s="16">
        <f t="shared" si="35"/>
        <v>18818</v>
      </c>
    </row>
    <row r="60" spans="1:17" s="17" customFormat="1" ht="45" customHeight="1" x14ac:dyDescent="0.25">
      <c r="A60" s="12">
        <v>55</v>
      </c>
      <c r="B60" s="13" t="s">
        <v>151</v>
      </c>
      <c r="C60" s="13" t="s">
        <v>75</v>
      </c>
      <c r="D60" s="18" t="s">
        <v>152</v>
      </c>
      <c r="E60" s="12" t="s">
        <v>18</v>
      </c>
      <c r="F60" s="12" t="s">
        <v>19</v>
      </c>
      <c r="G60" s="14">
        <v>44743</v>
      </c>
      <c r="H60" s="14">
        <v>44927</v>
      </c>
      <c r="I60" s="15">
        <v>50000</v>
      </c>
      <c r="J60" s="15">
        <v>0</v>
      </c>
      <c r="K60" s="16">
        <f t="shared" si="10"/>
        <v>50000</v>
      </c>
      <c r="L60" s="15">
        <v>1435</v>
      </c>
      <c r="M60" s="15">
        <v>1854</v>
      </c>
      <c r="N60" s="15">
        <v>1520</v>
      </c>
      <c r="O60" s="15">
        <v>0</v>
      </c>
      <c r="P60" s="16">
        <f t="shared" si="34"/>
        <v>4809</v>
      </c>
      <c r="Q60" s="16">
        <f t="shared" si="35"/>
        <v>45191</v>
      </c>
    </row>
    <row r="61" spans="1:17" s="17" customFormat="1" ht="45" customHeight="1" x14ac:dyDescent="0.25">
      <c r="A61" s="12">
        <v>56</v>
      </c>
      <c r="B61" s="13" t="s">
        <v>123</v>
      </c>
      <c r="C61" s="13" t="s">
        <v>124</v>
      </c>
      <c r="D61" s="18" t="s">
        <v>125</v>
      </c>
      <c r="E61" s="12" t="s">
        <v>18</v>
      </c>
      <c r="F61" s="12" t="s">
        <v>19</v>
      </c>
      <c r="G61" s="14">
        <v>44713</v>
      </c>
      <c r="H61" s="14">
        <v>44896</v>
      </c>
      <c r="I61" s="15">
        <v>50000</v>
      </c>
      <c r="J61" s="15">
        <v>0</v>
      </c>
      <c r="K61" s="16">
        <f t="shared" si="10"/>
        <v>50000</v>
      </c>
      <c r="L61" s="15">
        <v>1435</v>
      </c>
      <c r="M61" s="15">
        <v>1854</v>
      </c>
      <c r="N61" s="15">
        <v>1520</v>
      </c>
      <c r="O61" s="15"/>
      <c r="P61" s="16">
        <f t="shared" si="34"/>
        <v>4809</v>
      </c>
      <c r="Q61" s="16">
        <f t="shared" si="35"/>
        <v>45191</v>
      </c>
    </row>
    <row r="62" spans="1:17" s="17" customFormat="1" ht="45" customHeight="1" x14ac:dyDescent="0.25">
      <c r="A62" s="12">
        <v>57</v>
      </c>
      <c r="B62" s="13" t="s">
        <v>39</v>
      </c>
      <c r="C62" s="13" t="s">
        <v>35</v>
      </c>
      <c r="D62" s="18" t="s">
        <v>40</v>
      </c>
      <c r="E62" s="12" t="s">
        <v>18</v>
      </c>
      <c r="F62" s="12" t="s">
        <v>19</v>
      </c>
      <c r="G62" s="14">
        <v>44683</v>
      </c>
      <c r="H62" s="14">
        <v>44867</v>
      </c>
      <c r="I62" s="15">
        <v>50000</v>
      </c>
      <c r="J62" s="15">
        <v>0</v>
      </c>
      <c r="K62" s="16">
        <f>+I62+J62</f>
        <v>50000</v>
      </c>
      <c r="L62" s="15">
        <v>1435</v>
      </c>
      <c r="M62" s="15">
        <v>1854</v>
      </c>
      <c r="N62" s="15">
        <v>1520</v>
      </c>
      <c r="O62" s="15">
        <v>0</v>
      </c>
      <c r="P62" s="16">
        <f>+L62+M62+N62</f>
        <v>4809</v>
      </c>
      <c r="Q62" s="16">
        <f>+K62-P62</f>
        <v>45191</v>
      </c>
    </row>
    <row r="63" spans="1:17" s="17" customFormat="1" ht="45" customHeight="1" x14ac:dyDescent="0.25">
      <c r="A63" s="12">
        <v>58</v>
      </c>
      <c r="B63" s="13" t="s">
        <v>155</v>
      </c>
      <c r="C63" s="13" t="s">
        <v>35</v>
      </c>
      <c r="D63" s="18" t="s">
        <v>156</v>
      </c>
      <c r="E63" s="12" t="s">
        <v>18</v>
      </c>
      <c r="F63" s="12" t="s">
        <v>19</v>
      </c>
      <c r="G63" s="14">
        <v>44743</v>
      </c>
      <c r="H63" s="14">
        <v>44927</v>
      </c>
      <c r="I63" s="15">
        <v>50000</v>
      </c>
      <c r="J63" s="15">
        <v>0</v>
      </c>
      <c r="K63" s="16">
        <f>+I63+J63</f>
        <v>50000</v>
      </c>
      <c r="L63" s="15">
        <v>1435</v>
      </c>
      <c r="M63" s="15">
        <v>1854</v>
      </c>
      <c r="N63" s="15">
        <v>1520</v>
      </c>
      <c r="O63" s="15">
        <v>0</v>
      </c>
      <c r="P63" s="16">
        <f>+L63+M63+N63</f>
        <v>4809</v>
      </c>
      <c r="Q63" s="16">
        <f>+K63-P63</f>
        <v>45191</v>
      </c>
    </row>
    <row r="64" spans="1:17" s="17" customFormat="1" ht="45" customHeight="1" x14ac:dyDescent="0.25">
      <c r="A64" s="12">
        <v>59</v>
      </c>
      <c r="B64" s="13" t="s">
        <v>153</v>
      </c>
      <c r="C64" s="13" t="s">
        <v>35</v>
      </c>
      <c r="D64" s="18" t="s">
        <v>154</v>
      </c>
      <c r="E64" s="12" t="s">
        <v>18</v>
      </c>
      <c r="F64" s="12" t="s">
        <v>22</v>
      </c>
      <c r="G64" s="14">
        <v>44743</v>
      </c>
      <c r="H64" s="14">
        <v>44927</v>
      </c>
      <c r="I64" s="15">
        <v>40000</v>
      </c>
      <c r="J64" s="15">
        <v>0</v>
      </c>
      <c r="K64" s="16">
        <f>+I64+J64</f>
        <v>40000</v>
      </c>
      <c r="L64" s="15">
        <v>1148</v>
      </c>
      <c r="M64" s="15">
        <v>442.65</v>
      </c>
      <c r="N64" s="15">
        <v>1216</v>
      </c>
      <c r="O64" s="15">
        <v>0</v>
      </c>
      <c r="P64" s="16">
        <f>+L64+M64+N64</f>
        <v>2806.65</v>
      </c>
      <c r="Q64" s="16">
        <f>+K64-P64</f>
        <v>37193.35</v>
      </c>
    </row>
    <row r="65" spans="1:17" s="17" customFormat="1" ht="45" customHeight="1" x14ac:dyDescent="0.25">
      <c r="A65" s="12">
        <v>60</v>
      </c>
      <c r="B65" s="13" t="s">
        <v>67</v>
      </c>
      <c r="C65" s="13" t="s">
        <v>70</v>
      </c>
      <c r="D65" s="18" t="s">
        <v>29</v>
      </c>
      <c r="E65" s="12" t="s">
        <v>18</v>
      </c>
      <c r="F65" s="12" t="s">
        <v>19</v>
      </c>
      <c r="G65" s="14">
        <v>44713</v>
      </c>
      <c r="H65" s="14">
        <v>44896</v>
      </c>
      <c r="I65" s="15">
        <v>30000</v>
      </c>
      <c r="J65" s="15">
        <v>0</v>
      </c>
      <c r="K65" s="16">
        <f t="shared" si="10"/>
        <v>30000</v>
      </c>
      <c r="L65" s="15">
        <v>861</v>
      </c>
      <c r="M65" s="15">
        <v>0</v>
      </c>
      <c r="N65" s="15">
        <v>912</v>
      </c>
      <c r="O65" s="15">
        <v>0</v>
      </c>
      <c r="P65" s="16">
        <f t="shared" si="30"/>
        <v>1773</v>
      </c>
      <c r="Q65" s="16">
        <f t="shared" si="31"/>
        <v>28227</v>
      </c>
    </row>
    <row r="66" spans="1:17" s="17" customFormat="1" ht="45" customHeight="1" x14ac:dyDescent="0.25">
      <c r="A66" s="12">
        <v>61</v>
      </c>
      <c r="B66" s="13" t="s">
        <v>130</v>
      </c>
      <c r="C66" s="13" t="s">
        <v>70</v>
      </c>
      <c r="D66" s="18" t="s">
        <v>129</v>
      </c>
      <c r="E66" s="12" t="s">
        <v>18</v>
      </c>
      <c r="F66" s="12" t="s">
        <v>22</v>
      </c>
      <c r="G66" s="14">
        <v>44713</v>
      </c>
      <c r="H66" s="14">
        <v>44896</v>
      </c>
      <c r="I66" s="15">
        <v>20000</v>
      </c>
      <c r="J66" s="15">
        <v>0</v>
      </c>
      <c r="K66" s="16">
        <f>+I66+J66</f>
        <v>20000</v>
      </c>
      <c r="L66" s="15">
        <v>574</v>
      </c>
      <c r="M66" s="15">
        <v>0</v>
      </c>
      <c r="N66" s="15">
        <v>608</v>
      </c>
      <c r="O66" s="15">
        <v>0</v>
      </c>
      <c r="P66" s="16">
        <f>+L66+M66+N66</f>
        <v>1182</v>
      </c>
      <c r="Q66" s="16">
        <f>+K66-P66</f>
        <v>18818</v>
      </c>
    </row>
    <row r="67" spans="1:17" s="17" customFormat="1" ht="45" customHeight="1" x14ac:dyDescent="0.25">
      <c r="A67" s="12">
        <v>62</v>
      </c>
      <c r="B67" s="13" t="s">
        <v>68</v>
      </c>
      <c r="C67" s="13" t="s">
        <v>71</v>
      </c>
      <c r="D67" s="18" t="s">
        <v>69</v>
      </c>
      <c r="E67" s="12" t="s">
        <v>18</v>
      </c>
      <c r="F67" s="12" t="s">
        <v>22</v>
      </c>
      <c r="G67" s="14">
        <v>44713</v>
      </c>
      <c r="H67" s="14">
        <v>44896</v>
      </c>
      <c r="I67" s="15">
        <v>30000</v>
      </c>
      <c r="J67" s="15">
        <v>0</v>
      </c>
      <c r="K67" s="16">
        <f t="shared" si="10"/>
        <v>30000</v>
      </c>
      <c r="L67" s="15">
        <v>861</v>
      </c>
      <c r="M67" s="15">
        <v>0</v>
      </c>
      <c r="N67" s="15">
        <v>912</v>
      </c>
      <c r="O67" s="15">
        <v>0</v>
      </c>
      <c r="P67" s="16">
        <f t="shared" si="30"/>
        <v>1773</v>
      </c>
      <c r="Q67" s="16">
        <f t="shared" si="31"/>
        <v>28227</v>
      </c>
    </row>
    <row r="68" spans="1:17" s="17" customFormat="1" ht="45" customHeight="1" x14ac:dyDescent="0.25">
      <c r="A68" s="12">
        <v>63</v>
      </c>
      <c r="B68" s="13" t="s">
        <v>126</v>
      </c>
      <c r="C68" s="13" t="s">
        <v>71</v>
      </c>
      <c r="D68" s="18" t="s">
        <v>29</v>
      </c>
      <c r="E68" s="12" t="s">
        <v>18</v>
      </c>
      <c r="F68" s="12" t="s">
        <v>19</v>
      </c>
      <c r="G68" s="14">
        <v>44713</v>
      </c>
      <c r="H68" s="14">
        <v>44896</v>
      </c>
      <c r="I68" s="15">
        <v>30000</v>
      </c>
      <c r="J68" s="15">
        <v>0</v>
      </c>
      <c r="K68" s="16">
        <f t="shared" si="10"/>
        <v>30000</v>
      </c>
      <c r="L68" s="15">
        <v>861</v>
      </c>
      <c r="M68" s="15">
        <v>0</v>
      </c>
      <c r="N68" s="15">
        <v>912</v>
      </c>
      <c r="O68" s="15">
        <v>0</v>
      </c>
      <c r="P68" s="16">
        <f t="shared" si="30"/>
        <v>1773</v>
      </c>
      <c r="Q68" s="16">
        <f t="shared" si="31"/>
        <v>28227</v>
      </c>
    </row>
    <row r="69" spans="1:17" s="17" customFormat="1" ht="45" customHeight="1" x14ac:dyDescent="0.25">
      <c r="A69" s="12">
        <v>64</v>
      </c>
      <c r="B69" s="13" t="s">
        <v>89</v>
      </c>
      <c r="C69" s="13" t="s">
        <v>71</v>
      </c>
      <c r="D69" s="18" t="s">
        <v>29</v>
      </c>
      <c r="E69" s="12" t="s">
        <v>18</v>
      </c>
      <c r="F69" s="12" t="s">
        <v>19</v>
      </c>
      <c r="G69" s="14">
        <v>44621</v>
      </c>
      <c r="H69" s="14">
        <v>44805</v>
      </c>
      <c r="I69" s="15">
        <v>25000</v>
      </c>
      <c r="J69" s="15">
        <v>0</v>
      </c>
      <c r="K69" s="16">
        <f t="shared" si="10"/>
        <v>25000</v>
      </c>
      <c r="L69" s="15">
        <v>717.5</v>
      </c>
      <c r="M69" s="15">
        <v>0</v>
      </c>
      <c r="N69" s="15">
        <v>760</v>
      </c>
      <c r="O69" s="15">
        <v>0</v>
      </c>
      <c r="P69" s="16">
        <f t="shared" si="30"/>
        <v>1477.5</v>
      </c>
      <c r="Q69" s="16">
        <f t="shared" si="31"/>
        <v>23522.5</v>
      </c>
    </row>
    <row r="70" spans="1:17" s="17" customFormat="1" ht="45" customHeight="1" x14ac:dyDescent="0.25">
      <c r="A70" s="12">
        <v>65</v>
      </c>
      <c r="B70" s="13" t="s">
        <v>90</v>
      </c>
      <c r="C70" s="13" t="s">
        <v>71</v>
      </c>
      <c r="D70" s="18" t="s">
        <v>36</v>
      </c>
      <c r="E70" s="12" t="s">
        <v>18</v>
      </c>
      <c r="F70" s="12" t="s">
        <v>19</v>
      </c>
      <c r="G70" s="14">
        <v>44621</v>
      </c>
      <c r="H70" s="14">
        <v>44805</v>
      </c>
      <c r="I70" s="15">
        <v>20000</v>
      </c>
      <c r="J70" s="15">
        <v>0</v>
      </c>
      <c r="K70" s="16">
        <f t="shared" si="10"/>
        <v>20000</v>
      </c>
      <c r="L70" s="15">
        <v>574</v>
      </c>
      <c r="M70" s="15"/>
      <c r="N70" s="15">
        <v>608</v>
      </c>
      <c r="O70" s="15">
        <v>0</v>
      </c>
      <c r="P70" s="16">
        <f t="shared" si="30"/>
        <v>1182</v>
      </c>
      <c r="Q70" s="16">
        <f t="shared" si="31"/>
        <v>18818</v>
      </c>
    </row>
    <row r="71" spans="1:17" s="17" customFormat="1" ht="45" customHeight="1" x14ac:dyDescent="0.25">
      <c r="A71" s="12">
        <v>66</v>
      </c>
      <c r="B71" s="13" t="s">
        <v>115</v>
      </c>
      <c r="C71" s="13" t="s">
        <v>71</v>
      </c>
      <c r="D71" s="18" t="s">
        <v>116</v>
      </c>
      <c r="E71" s="12" t="s">
        <v>18</v>
      </c>
      <c r="F71" s="12" t="s">
        <v>19</v>
      </c>
      <c r="G71" s="14">
        <v>44683</v>
      </c>
      <c r="H71" s="14">
        <v>44867</v>
      </c>
      <c r="I71" s="15">
        <v>20000</v>
      </c>
      <c r="J71" s="15">
        <v>0</v>
      </c>
      <c r="K71" s="16">
        <f t="shared" si="10"/>
        <v>20000</v>
      </c>
      <c r="L71" s="15">
        <v>574</v>
      </c>
      <c r="M71" s="15">
        <v>0</v>
      </c>
      <c r="N71" s="15">
        <v>608</v>
      </c>
      <c r="O71" s="15">
        <v>0</v>
      </c>
      <c r="P71" s="16">
        <f t="shared" ref="P71" si="36">+L71+M71+N71</f>
        <v>1182</v>
      </c>
      <c r="Q71" s="16">
        <f t="shared" ref="Q71" si="37">+K71-P71</f>
        <v>18818</v>
      </c>
    </row>
    <row r="72" spans="1:17" s="17" customFormat="1" ht="45" customHeight="1" x14ac:dyDescent="0.25">
      <c r="A72" s="12">
        <v>67</v>
      </c>
      <c r="B72" s="13" t="s">
        <v>119</v>
      </c>
      <c r="C72" s="13" t="s">
        <v>74</v>
      </c>
      <c r="D72" s="18" t="s">
        <v>40</v>
      </c>
      <c r="E72" s="12" t="s">
        <v>18</v>
      </c>
      <c r="F72" s="12" t="s">
        <v>19</v>
      </c>
      <c r="G72" s="14">
        <v>44713</v>
      </c>
      <c r="H72" s="14">
        <v>44896</v>
      </c>
      <c r="I72" s="15">
        <v>50000</v>
      </c>
      <c r="J72" s="15">
        <v>0</v>
      </c>
      <c r="K72" s="16">
        <f t="shared" si="10"/>
        <v>50000</v>
      </c>
      <c r="L72" s="15">
        <v>1435</v>
      </c>
      <c r="M72" s="15">
        <v>1854</v>
      </c>
      <c r="N72" s="15">
        <v>1520</v>
      </c>
      <c r="O72" s="15">
        <v>0</v>
      </c>
      <c r="P72" s="16">
        <f t="shared" ref="P72:P73" si="38">+L72+M72+N72</f>
        <v>4809</v>
      </c>
      <c r="Q72" s="16">
        <f t="shared" ref="Q72:Q73" si="39">+K72-P72</f>
        <v>45191</v>
      </c>
    </row>
    <row r="73" spans="1:17" s="17" customFormat="1" ht="45" customHeight="1" x14ac:dyDescent="0.25">
      <c r="A73" s="12">
        <v>68</v>
      </c>
      <c r="B73" s="13" t="s">
        <v>157</v>
      </c>
      <c r="C73" s="13" t="s">
        <v>74</v>
      </c>
      <c r="D73" s="18" t="s">
        <v>98</v>
      </c>
      <c r="E73" s="12" t="s">
        <v>18</v>
      </c>
      <c r="F73" s="12" t="s">
        <v>19</v>
      </c>
      <c r="G73" s="14">
        <v>44743</v>
      </c>
      <c r="H73" s="14">
        <v>44927</v>
      </c>
      <c r="I73" s="15">
        <v>30000</v>
      </c>
      <c r="J73" s="15">
        <v>0</v>
      </c>
      <c r="K73" s="16">
        <f t="shared" si="10"/>
        <v>30000</v>
      </c>
      <c r="L73" s="15">
        <v>861</v>
      </c>
      <c r="M73" s="15">
        <v>0</v>
      </c>
      <c r="N73" s="15">
        <v>912</v>
      </c>
      <c r="O73" s="15">
        <v>0</v>
      </c>
      <c r="P73" s="16">
        <f t="shared" si="38"/>
        <v>1773</v>
      </c>
      <c r="Q73" s="16">
        <f t="shared" si="39"/>
        <v>28227</v>
      </c>
    </row>
    <row r="74" spans="1:17" s="17" customFormat="1" ht="45" customHeight="1" x14ac:dyDescent="0.25">
      <c r="A74" s="12">
        <v>69</v>
      </c>
      <c r="B74" s="13" t="s">
        <v>97</v>
      </c>
      <c r="C74" s="13" t="s">
        <v>74</v>
      </c>
      <c r="D74" s="18" t="s">
        <v>98</v>
      </c>
      <c r="E74" s="12" t="s">
        <v>18</v>
      </c>
      <c r="F74" s="12" t="s">
        <v>22</v>
      </c>
      <c r="G74" s="14">
        <v>44652</v>
      </c>
      <c r="H74" s="14">
        <v>44835</v>
      </c>
      <c r="I74" s="15">
        <v>30000</v>
      </c>
      <c r="J74" s="15">
        <v>0</v>
      </c>
      <c r="K74" s="16">
        <f t="shared" ref="K74:K83" si="40">+I74+J74</f>
        <v>30000</v>
      </c>
      <c r="L74" s="15">
        <v>861</v>
      </c>
      <c r="M74" s="15">
        <v>0</v>
      </c>
      <c r="N74" s="15">
        <v>912</v>
      </c>
      <c r="O74" s="15">
        <v>0</v>
      </c>
      <c r="P74" s="16">
        <f t="shared" ref="P74:P83" si="41">+L74+M74+N74</f>
        <v>1773</v>
      </c>
      <c r="Q74" s="16">
        <f t="shared" ref="Q74:Q83" si="42">+K74-P74</f>
        <v>28227</v>
      </c>
    </row>
    <row r="75" spans="1:17" s="17" customFormat="1" ht="45" customHeight="1" x14ac:dyDescent="0.25">
      <c r="A75" s="12">
        <v>70</v>
      </c>
      <c r="B75" s="13" t="s">
        <v>158</v>
      </c>
      <c r="C75" s="13" t="s">
        <v>74</v>
      </c>
      <c r="D75" s="18" t="s">
        <v>159</v>
      </c>
      <c r="E75" s="12" t="s">
        <v>18</v>
      </c>
      <c r="F75" s="12" t="s">
        <v>19</v>
      </c>
      <c r="G75" s="14">
        <v>44743</v>
      </c>
      <c r="H75" s="14">
        <v>44927</v>
      </c>
      <c r="I75" s="15">
        <v>25000</v>
      </c>
      <c r="J75" s="15">
        <v>0</v>
      </c>
      <c r="K75" s="16">
        <f t="shared" si="40"/>
        <v>25000</v>
      </c>
      <c r="L75" s="15">
        <v>717.5</v>
      </c>
      <c r="M75" s="15">
        <v>0</v>
      </c>
      <c r="N75" s="15">
        <v>760</v>
      </c>
      <c r="O75" s="15">
        <v>0</v>
      </c>
      <c r="P75" s="16">
        <f t="shared" si="41"/>
        <v>1477.5</v>
      </c>
      <c r="Q75" s="16">
        <f t="shared" si="42"/>
        <v>23522.5</v>
      </c>
    </row>
    <row r="76" spans="1:17" s="17" customFormat="1" ht="45" customHeight="1" x14ac:dyDescent="0.25">
      <c r="A76" s="12">
        <v>71</v>
      </c>
      <c r="B76" s="13" t="s">
        <v>162</v>
      </c>
      <c r="C76" s="13" t="s">
        <v>161</v>
      </c>
      <c r="D76" s="18" t="s">
        <v>29</v>
      </c>
      <c r="E76" s="12" t="s">
        <v>18</v>
      </c>
      <c r="F76" s="12" t="s">
        <v>19</v>
      </c>
      <c r="G76" s="14">
        <v>44743</v>
      </c>
      <c r="H76" s="14">
        <v>44927</v>
      </c>
      <c r="I76" s="15">
        <v>30000</v>
      </c>
      <c r="J76" s="15">
        <v>0</v>
      </c>
      <c r="K76" s="16">
        <f t="shared" si="40"/>
        <v>30000</v>
      </c>
      <c r="L76" s="15">
        <v>861</v>
      </c>
      <c r="M76" s="15">
        <v>0</v>
      </c>
      <c r="N76" s="15">
        <v>912</v>
      </c>
      <c r="O76" s="15">
        <v>0</v>
      </c>
      <c r="P76" s="16">
        <f t="shared" si="41"/>
        <v>1773</v>
      </c>
      <c r="Q76" s="16">
        <f t="shared" si="42"/>
        <v>28227</v>
      </c>
    </row>
    <row r="77" spans="1:17" s="17" customFormat="1" ht="45" customHeight="1" x14ac:dyDescent="0.25">
      <c r="A77" s="12">
        <v>72</v>
      </c>
      <c r="B77" s="13" t="s">
        <v>160</v>
      </c>
      <c r="C77" s="13" t="s">
        <v>161</v>
      </c>
      <c r="D77" s="18" t="s">
        <v>159</v>
      </c>
      <c r="E77" s="12" t="s">
        <v>18</v>
      </c>
      <c r="F77" s="12" t="s">
        <v>19</v>
      </c>
      <c r="G77" s="14">
        <v>44743</v>
      </c>
      <c r="H77" s="14">
        <v>44927</v>
      </c>
      <c r="I77" s="15">
        <v>20000</v>
      </c>
      <c r="J77" s="15">
        <v>0</v>
      </c>
      <c r="K77" s="16">
        <f t="shared" si="40"/>
        <v>20000</v>
      </c>
      <c r="L77" s="15">
        <v>574</v>
      </c>
      <c r="M77" s="15">
        <v>0</v>
      </c>
      <c r="N77" s="15">
        <v>608</v>
      </c>
      <c r="O77" s="15">
        <v>0</v>
      </c>
      <c r="P77" s="16">
        <f t="shared" si="41"/>
        <v>1182</v>
      </c>
      <c r="Q77" s="16">
        <f t="shared" si="42"/>
        <v>18818</v>
      </c>
    </row>
    <row r="78" spans="1:17" s="17" customFormat="1" ht="45" customHeight="1" x14ac:dyDescent="0.25">
      <c r="A78" s="12">
        <v>73</v>
      </c>
      <c r="B78" s="13" t="s">
        <v>163</v>
      </c>
      <c r="C78" s="13" t="s">
        <v>164</v>
      </c>
      <c r="D78" s="18" t="s">
        <v>165</v>
      </c>
      <c r="E78" s="12" t="s">
        <v>18</v>
      </c>
      <c r="F78" s="12" t="s">
        <v>19</v>
      </c>
      <c r="G78" s="14">
        <v>44743</v>
      </c>
      <c r="H78" s="14">
        <v>44927</v>
      </c>
      <c r="I78" s="15">
        <v>30000</v>
      </c>
      <c r="J78" s="15">
        <v>0</v>
      </c>
      <c r="K78" s="16">
        <f t="shared" si="40"/>
        <v>30000</v>
      </c>
      <c r="L78" s="15">
        <v>861</v>
      </c>
      <c r="M78" s="15">
        <v>0</v>
      </c>
      <c r="N78" s="15">
        <v>912</v>
      </c>
      <c r="O78" s="15">
        <v>0</v>
      </c>
      <c r="P78" s="16">
        <f t="shared" si="41"/>
        <v>1773</v>
      </c>
      <c r="Q78" s="16">
        <f t="shared" si="42"/>
        <v>28227</v>
      </c>
    </row>
    <row r="79" spans="1:17" s="17" customFormat="1" ht="45" customHeight="1" x14ac:dyDescent="0.25">
      <c r="A79" s="12">
        <v>74</v>
      </c>
      <c r="B79" s="13" t="s">
        <v>166</v>
      </c>
      <c r="C79" s="13" t="s">
        <v>167</v>
      </c>
      <c r="D79" s="18" t="s">
        <v>29</v>
      </c>
      <c r="E79" s="12" t="s">
        <v>18</v>
      </c>
      <c r="F79" s="12" t="s">
        <v>22</v>
      </c>
      <c r="G79" s="14">
        <v>44743</v>
      </c>
      <c r="H79" s="14">
        <v>44927</v>
      </c>
      <c r="I79" s="15">
        <v>25000</v>
      </c>
      <c r="J79" s="15">
        <v>0</v>
      </c>
      <c r="K79" s="16">
        <f t="shared" si="40"/>
        <v>25000</v>
      </c>
      <c r="L79" s="15">
        <v>717.5</v>
      </c>
      <c r="M79" s="15">
        <v>0</v>
      </c>
      <c r="N79" s="15">
        <v>760</v>
      </c>
      <c r="O79" s="15">
        <v>0</v>
      </c>
      <c r="P79" s="16">
        <f t="shared" si="41"/>
        <v>1477.5</v>
      </c>
      <c r="Q79" s="16">
        <f t="shared" si="42"/>
        <v>23522.5</v>
      </c>
    </row>
    <row r="80" spans="1:17" s="17" customFormat="1" ht="45" customHeight="1" x14ac:dyDescent="0.25">
      <c r="A80" s="12">
        <v>75</v>
      </c>
      <c r="B80" s="13" t="s">
        <v>168</v>
      </c>
      <c r="C80" s="13" t="s">
        <v>167</v>
      </c>
      <c r="D80" s="18" t="s">
        <v>169</v>
      </c>
      <c r="E80" s="12" t="s">
        <v>18</v>
      </c>
      <c r="F80" s="12" t="s">
        <v>22</v>
      </c>
      <c r="G80" s="14">
        <v>44743</v>
      </c>
      <c r="H80" s="14">
        <v>44927</v>
      </c>
      <c r="I80" s="15">
        <v>40000</v>
      </c>
      <c r="J80" s="15">
        <v>0</v>
      </c>
      <c r="K80" s="16">
        <f t="shared" si="40"/>
        <v>40000</v>
      </c>
      <c r="L80" s="15">
        <v>1148</v>
      </c>
      <c r="M80" s="15">
        <v>442.65</v>
      </c>
      <c r="N80" s="15">
        <v>1216</v>
      </c>
      <c r="O80" s="15">
        <v>0</v>
      </c>
      <c r="P80" s="16">
        <f t="shared" si="41"/>
        <v>2806.65</v>
      </c>
      <c r="Q80" s="16">
        <f t="shared" si="42"/>
        <v>37193.35</v>
      </c>
    </row>
    <row r="81" spans="1:17" s="17" customFormat="1" ht="45" customHeight="1" x14ac:dyDescent="0.25">
      <c r="A81" s="12">
        <v>76</v>
      </c>
      <c r="B81" s="13" t="s">
        <v>170</v>
      </c>
      <c r="C81" s="13" t="s">
        <v>171</v>
      </c>
      <c r="D81" s="18" t="s">
        <v>29</v>
      </c>
      <c r="E81" s="12" t="s">
        <v>18</v>
      </c>
      <c r="F81" s="12" t="s">
        <v>22</v>
      </c>
      <c r="G81" s="14">
        <v>44743</v>
      </c>
      <c r="H81" s="14">
        <v>44927</v>
      </c>
      <c r="I81" s="15">
        <v>25000</v>
      </c>
      <c r="J81" s="15">
        <v>0</v>
      </c>
      <c r="K81" s="16">
        <f t="shared" si="40"/>
        <v>25000</v>
      </c>
      <c r="L81" s="15">
        <v>717.5</v>
      </c>
      <c r="M81" s="15">
        <v>0</v>
      </c>
      <c r="N81" s="15">
        <v>760</v>
      </c>
      <c r="O81" s="15">
        <v>0</v>
      </c>
      <c r="P81" s="16">
        <f t="shared" si="41"/>
        <v>1477.5</v>
      </c>
      <c r="Q81" s="16">
        <f t="shared" si="42"/>
        <v>23522.5</v>
      </c>
    </row>
    <row r="82" spans="1:17" s="17" customFormat="1" ht="45" customHeight="1" x14ac:dyDescent="0.25">
      <c r="A82" s="12">
        <v>77</v>
      </c>
      <c r="B82" s="13" t="s">
        <v>172</v>
      </c>
      <c r="C82" s="13" t="s">
        <v>174</v>
      </c>
      <c r="D82" s="18" t="s">
        <v>175</v>
      </c>
      <c r="E82" s="12" t="s">
        <v>18</v>
      </c>
      <c r="F82" s="12" t="s">
        <v>22</v>
      </c>
      <c r="G82" s="14">
        <v>44743</v>
      </c>
      <c r="H82" s="14">
        <v>44927</v>
      </c>
      <c r="I82" s="15">
        <v>40000</v>
      </c>
      <c r="J82" s="15">
        <v>0</v>
      </c>
      <c r="K82" s="16">
        <f t="shared" si="40"/>
        <v>40000</v>
      </c>
      <c r="L82" s="15">
        <v>1148</v>
      </c>
      <c r="M82" s="15">
        <v>442.65</v>
      </c>
      <c r="N82" s="15">
        <v>1216</v>
      </c>
      <c r="O82" s="15">
        <v>0</v>
      </c>
      <c r="P82" s="16">
        <f t="shared" si="41"/>
        <v>2806.65</v>
      </c>
      <c r="Q82" s="16">
        <f t="shared" si="42"/>
        <v>37193.35</v>
      </c>
    </row>
    <row r="83" spans="1:17" s="17" customFormat="1" ht="45" customHeight="1" x14ac:dyDescent="0.25">
      <c r="A83" s="12">
        <v>78</v>
      </c>
      <c r="B83" s="13" t="s">
        <v>173</v>
      </c>
      <c r="C83" s="13" t="s">
        <v>174</v>
      </c>
      <c r="D83" s="18" t="s">
        <v>176</v>
      </c>
      <c r="E83" s="12" t="s">
        <v>18</v>
      </c>
      <c r="F83" s="12" t="s">
        <v>19</v>
      </c>
      <c r="G83" s="14">
        <v>44743</v>
      </c>
      <c r="H83" s="14">
        <v>44927</v>
      </c>
      <c r="I83" s="15">
        <v>40000</v>
      </c>
      <c r="J83" s="15">
        <v>0</v>
      </c>
      <c r="K83" s="16">
        <f t="shared" si="40"/>
        <v>40000</v>
      </c>
      <c r="L83" s="15">
        <v>1148</v>
      </c>
      <c r="M83" s="15">
        <v>442.65</v>
      </c>
      <c r="N83" s="15">
        <v>1216</v>
      </c>
      <c r="O83" s="15">
        <v>0</v>
      </c>
      <c r="P83" s="16">
        <f t="shared" si="41"/>
        <v>2806.65</v>
      </c>
      <c r="Q83" s="16">
        <f t="shared" si="42"/>
        <v>37193.35</v>
      </c>
    </row>
    <row r="84" spans="1:17" s="2" customFormat="1" ht="45" customHeight="1" x14ac:dyDescent="0.25">
      <c r="A84" s="39" t="s">
        <v>177</v>
      </c>
      <c r="B84" s="40"/>
      <c r="C84" s="40"/>
      <c r="D84" s="40"/>
      <c r="E84" s="40"/>
      <c r="F84" s="40"/>
      <c r="G84" s="40"/>
      <c r="H84" s="41"/>
      <c r="I84" s="1">
        <f>SUM(I6:I83)</f>
        <v>2595000</v>
      </c>
      <c r="J84" s="1">
        <f t="shared" ref="J84:Q84" si="43">SUM(J6:J83)</f>
        <v>0</v>
      </c>
      <c r="K84" s="1">
        <f t="shared" si="43"/>
        <v>2595000</v>
      </c>
      <c r="L84" s="1">
        <f t="shared" si="43"/>
        <v>74476.5</v>
      </c>
      <c r="M84" s="1">
        <f t="shared" si="43"/>
        <v>45863.340000000018</v>
      </c>
      <c r="N84" s="1">
        <f t="shared" si="43"/>
        <v>78888</v>
      </c>
      <c r="O84" s="1">
        <f t="shared" si="43"/>
        <v>0</v>
      </c>
      <c r="P84" s="1">
        <f t="shared" si="43"/>
        <v>199227.83999999994</v>
      </c>
      <c r="Q84" s="1">
        <f t="shared" si="43"/>
        <v>2395772.1600000006</v>
      </c>
    </row>
    <row r="85" spans="1:17" s="2" customFormat="1" x14ac:dyDescent="0.25">
      <c r="A85" s="7"/>
      <c r="C85" s="8"/>
      <c r="D85" s="9"/>
      <c r="E85" s="34"/>
      <c r="H85" s="10"/>
    </row>
    <row r="86" spans="1:17" s="2" customFormat="1" x14ac:dyDescent="0.25">
      <c r="A86" s="36"/>
      <c r="C86" s="8"/>
      <c r="D86" s="9"/>
      <c r="E86" s="36"/>
      <c r="H86" s="10"/>
    </row>
    <row r="87" spans="1:17" s="2" customFormat="1" x14ac:dyDescent="0.25">
      <c r="A87" s="36"/>
      <c r="C87" s="8"/>
      <c r="D87" s="9"/>
      <c r="E87" s="36"/>
      <c r="H87" s="10"/>
    </row>
    <row r="88" spans="1:17" s="2" customFormat="1" x14ac:dyDescent="0.25">
      <c r="A88" s="36"/>
      <c r="C88" s="8"/>
      <c r="D88" s="9"/>
      <c r="E88" s="36"/>
      <c r="H88" s="10"/>
    </row>
    <row r="90" spans="1:17" s="20" customFormat="1" ht="34.5" customHeight="1" x14ac:dyDescent="0.25">
      <c r="A90" s="19"/>
      <c r="C90" s="21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4"/>
    </row>
    <row r="91" spans="1:17" s="20" customFormat="1" ht="34.5" customHeight="1" x14ac:dyDescent="0.25">
      <c r="A91" s="19"/>
      <c r="B91" s="25" t="s">
        <v>41</v>
      </c>
      <c r="C91" s="26"/>
      <c r="D91" s="26"/>
      <c r="E91" s="27"/>
      <c r="F91" s="25" t="s">
        <v>42</v>
      </c>
      <c r="G91" s="26"/>
      <c r="H91" s="26"/>
      <c r="I91" s="28"/>
      <c r="J91" s="28"/>
      <c r="K91" s="26"/>
      <c r="L91" s="26"/>
      <c r="M91" s="25" t="s">
        <v>43</v>
      </c>
      <c r="N91" s="26"/>
      <c r="O91" s="26"/>
      <c r="P91" s="29"/>
      <c r="Q91" s="28"/>
    </row>
    <row r="92" spans="1:17" s="20" customFormat="1" ht="29.25" customHeight="1" x14ac:dyDescent="0.25">
      <c r="A92" s="19"/>
      <c r="B92" s="26" t="s">
        <v>80</v>
      </c>
      <c r="C92" s="30"/>
      <c r="D92" s="30"/>
      <c r="E92" s="31"/>
      <c r="F92" s="26" t="s">
        <v>44</v>
      </c>
      <c r="G92" s="30"/>
      <c r="H92" s="30"/>
      <c r="I92" s="28"/>
      <c r="J92" s="28"/>
      <c r="K92" s="30"/>
      <c r="L92" s="30"/>
      <c r="M92" s="26" t="s">
        <v>45</v>
      </c>
      <c r="N92" s="30"/>
      <c r="O92" s="30"/>
      <c r="P92" s="29"/>
      <c r="Q92" s="28"/>
    </row>
    <row r="93" spans="1:17" s="20" customFormat="1" ht="33" customHeight="1" x14ac:dyDescent="0.25">
      <c r="A93" s="19"/>
      <c r="B93" s="30" t="s">
        <v>81</v>
      </c>
      <c r="C93" s="32"/>
      <c r="D93" s="32"/>
      <c r="E93" s="33"/>
      <c r="F93" s="30" t="s">
        <v>46</v>
      </c>
      <c r="G93" s="32"/>
      <c r="H93" s="32"/>
      <c r="I93" s="28"/>
      <c r="J93" s="28"/>
      <c r="K93" s="32"/>
      <c r="L93" s="32"/>
      <c r="M93" s="30" t="s">
        <v>47</v>
      </c>
      <c r="N93" s="32"/>
      <c r="O93" s="32"/>
      <c r="P93" s="29"/>
      <c r="Q93" s="28"/>
    </row>
    <row r="94" spans="1:17" s="20" customFormat="1" ht="23.25" x14ac:dyDescent="0.25">
      <c r="A94" s="19"/>
      <c r="B94" s="30"/>
      <c r="C94" s="32"/>
      <c r="D94" s="32"/>
      <c r="E94" s="33"/>
      <c r="F94" s="30"/>
      <c r="G94" s="32"/>
      <c r="H94" s="32"/>
      <c r="I94" s="28"/>
      <c r="J94" s="28"/>
      <c r="K94" s="32"/>
      <c r="L94" s="32"/>
      <c r="M94" s="30"/>
      <c r="N94" s="32"/>
      <c r="O94" s="32"/>
      <c r="P94" s="29"/>
      <c r="Q94" s="28"/>
    </row>
    <row r="95" spans="1:17" s="20" customFormat="1" ht="23.25" x14ac:dyDescent="0.25">
      <c r="A95" s="19"/>
      <c r="B95" s="30"/>
      <c r="C95" s="32"/>
      <c r="D95" s="32"/>
      <c r="E95" s="33"/>
      <c r="F95" s="30"/>
      <c r="G95" s="32"/>
      <c r="H95" s="32"/>
      <c r="I95" s="28"/>
      <c r="J95" s="28"/>
      <c r="K95" s="32"/>
      <c r="L95" s="32"/>
      <c r="M95" s="30"/>
      <c r="N95" s="32"/>
      <c r="O95" s="32"/>
      <c r="P95" s="29"/>
      <c r="Q95" s="28"/>
    </row>
    <row r="96" spans="1:17" s="20" customFormat="1" ht="23.25" x14ac:dyDescent="0.25">
      <c r="A96" s="19"/>
      <c r="B96" s="30"/>
      <c r="C96" s="32"/>
      <c r="D96" s="32"/>
      <c r="E96" s="33"/>
      <c r="F96" s="30"/>
      <c r="G96" s="32"/>
      <c r="H96" s="32"/>
      <c r="I96" s="28"/>
      <c r="J96" s="28"/>
      <c r="K96" s="32"/>
      <c r="L96" s="32"/>
      <c r="M96" s="30"/>
      <c r="N96" s="32"/>
      <c r="O96" s="32"/>
      <c r="P96" s="29"/>
      <c r="Q96" s="28"/>
    </row>
    <row r="97" spans="1:17" s="20" customFormat="1" ht="23.25" x14ac:dyDescent="0.25">
      <c r="A97" s="19"/>
      <c r="B97" s="30"/>
      <c r="C97" s="32"/>
      <c r="D97" s="32"/>
      <c r="E97" s="33"/>
      <c r="F97" s="30"/>
      <c r="G97" s="32"/>
      <c r="H97" s="32"/>
      <c r="I97" s="28"/>
      <c r="J97" s="28"/>
      <c r="K97" s="32"/>
      <c r="L97" s="32"/>
      <c r="M97" s="30"/>
      <c r="N97" s="32"/>
      <c r="O97" s="32"/>
      <c r="P97" s="29"/>
      <c r="Q97" s="28"/>
    </row>
    <row r="98" spans="1:17" s="20" customFormat="1" ht="23.25" x14ac:dyDescent="0.25">
      <c r="A98" s="19"/>
      <c r="B98" s="30"/>
      <c r="C98" s="32"/>
      <c r="D98" s="32"/>
      <c r="E98" s="33"/>
      <c r="F98" s="30"/>
      <c r="G98" s="32"/>
      <c r="H98" s="32"/>
      <c r="I98" s="28"/>
      <c r="J98" s="28"/>
      <c r="K98" s="32"/>
      <c r="L98" s="32"/>
      <c r="M98" s="30"/>
      <c r="N98" s="32"/>
      <c r="O98" s="32"/>
      <c r="P98" s="29"/>
      <c r="Q98" s="28"/>
    </row>
    <row r="99" spans="1:17" s="20" customFormat="1" ht="23.25" x14ac:dyDescent="0.25">
      <c r="A99" s="19"/>
      <c r="B99" s="30"/>
      <c r="C99" s="32"/>
      <c r="D99" s="32"/>
      <c r="E99" s="33"/>
      <c r="F99" s="30"/>
      <c r="G99" s="32"/>
      <c r="H99" s="32"/>
      <c r="I99" s="28"/>
      <c r="J99" s="28"/>
      <c r="K99" s="32"/>
      <c r="L99" s="32"/>
      <c r="M99" s="30"/>
      <c r="N99" s="32"/>
      <c r="O99" s="32"/>
      <c r="P99" s="29"/>
      <c r="Q99" s="28"/>
    </row>
    <row r="100" spans="1:17" s="20" customFormat="1" ht="23.25" x14ac:dyDescent="0.25">
      <c r="A100" s="19"/>
      <c r="B100" s="30"/>
      <c r="C100" s="32"/>
      <c r="D100" s="32"/>
      <c r="E100" s="33"/>
      <c r="F100" s="30"/>
      <c r="G100" s="32"/>
      <c r="H100" s="32"/>
      <c r="I100" s="28"/>
      <c r="J100" s="28"/>
      <c r="K100" s="32"/>
      <c r="L100" s="32"/>
      <c r="M100" s="30"/>
      <c r="N100" s="32"/>
      <c r="O100" s="32"/>
      <c r="P100" s="29"/>
      <c r="Q100" s="28"/>
    </row>
    <row r="101" spans="1:17" s="20" customFormat="1" ht="23.25" x14ac:dyDescent="0.25">
      <c r="A101" s="19"/>
      <c r="B101" s="30"/>
      <c r="C101" s="32"/>
      <c r="D101" s="32"/>
      <c r="E101" s="33"/>
      <c r="F101" s="30"/>
      <c r="G101" s="32"/>
      <c r="H101" s="32"/>
      <c r="I101" s="28"/>
      <c r="J101" s="28"/>
      <c r="K101" s="32"/>
      <c r="L101" s="32"/>
      <c r="M101" s="30"/>
      <c r="N101" s="32"/>
      <c r="O101" s="32"/>
      <c r="P101" s="29"/>
      <c r="Q101" s="28"/>
    </row>
    <row r="102" spans="1:17" s="20" customFormat="1" ht="23.25" x14ac:dyDescent="0.25">
      <c r="A102" s="19"/>
      <c r="B102" s="30"/>
      <c r="C102" s="32"/>
      <c r="D102" s="32"/>
      <c r="E102" s="33"/>
      <c r="F102" s="30"/>
      <c r="G102" s="32"/>
      <c r="H102" s="32"/>
      <c r="I102" s="28"/>
      <c r="J102" s="28"/>
      <c r="K102" s="32"/>
      <c r="L102" s="32"/>
      <c r="M102" s="30"/>
      <c r="N102" s="32"/>
      <c r="O102" s="32"/>
      <c r="P102" s="29"/>
      <c r="Q102" s="28"/>
    </row>
    <row r="103" spans="1:17" s="20" customFormat="1" ht="23.25" x14ac:dyDescent="0.25">
      <c r="A103" s="19"/>
      <c r="B103" s="30"/>
      <c r="C103" s="32"/>
      <c r="D103" s="32"/>
      <c r="E103" s="33"/>
      <c r="F103" s="30"/>
      <c r="G103" s="32"/>
      <c r="H103" s="32"/>
      <c r="I103" s="28"/>
      <c r="J103" s="28"/>
      <c r="K103" s="32"/>
      <c r="L103" s="32"/>
      <c r="M103" s="30"/>
      <c r="N103" s="32"/>
      <c r="O103" s="32"/>
      <c r="P103" s="29"/>
      <c r="Q103" s="28"/>
    </row>
    <row r="104" spans="1:17" s="20" customFormat="1" ht="23.25" x14ac:dyDescent="0.25">
      <c r="A104" s="19"/>
      <c r="B104" s="32"/>
      <c r="C104" s="32"/>
      <c r="D104" s="32"/>
      <c r="E104" s="33"/>
      <c r="F104" s="32"/>
      <c r="G104" s="32"/>
      <c r="H104" s="32"/>
      <c r="I104" s="28"/>
      <c r="J104" s="28"/>
      <c r="K104" s="32"/>
      <c r="L104" s="32"/>
      <c r="M104" s="32"/>
      <c r="N104" s="32"/>
      <c r="O104" s="32"/>
      <c r="P104" s="29"/>
      <c r="Q104" s="28"/>
    </row>
    <row r="105" spans="1:17" s="20" customFormat="1" ht="27" customHeight="1" x14ac:dyDescent="0.25">
      <c r="A105" s="19"/>
      <c r="B105" s="32"/>
      <c r="C105" s="32"/>
      <c r="D105" s="32"/>
      <c r="E105" s="33"/>
      <c r="F105" s="32"/>
      <c r="G105" s="32"/>
      <c r="H105" s="32"/>
      <c r="I105" s="28"/>
      <c r="J105" s="28"/>
      <c r="K105" s="32"/>
      <c r="L105" s="32"/>
      <c r="M105" s="32"/>
      <c r="N105" s="32"/>
      <c r="O105" s="32"/>
      <c r="P105" s="29"/>
      <c r="Q105" s="28"/>
    </row>
    <row r="106" spans="1:17" s="20" customFormat="1" ht="32.25" customHeight="1" x14ac:dyDescent="0.25">
      <c r="A106" s="19"/>
      <c r="B106" s="25" t="s">
        <v>48</v>
      </c>
      <c r="C106" s="32"/>
      <c r="D106" s="32"/>
      <c r="E106" s="33"/>
      <c r="F106" s="25" t="s">
        <v>49</v>
      </c>
      <c r="G106" s="32"/>
      <c r="H106" s="32"/>
      <c r="I106" s="28"/>
      <c r="J106" s="28"/>
      <c r="K106" s="32"/>
      <c r="L106" s="32"/>
      <c r="M106" s="32"/>
      <c r="N106" s="32"/>
      <c r="O106" s="32"/>
      <c r="P106" s="29"/>
      <c r="Q106" s="28"/>
    </row>
    <row r="107" spans="1:17" s="20" customFormat="1" ht="30.75" customHeight="1" x14ac:dyDescent="0.25">
      <c r="A107" s="19"/>
      <c r="B107" s="26" t="s">
        <v>50</v>
      </c>
      <c r="C107" s="32"/>
      <c r="D107" s="32"/>
      <c r="E107" s="33"/>
      <c r="F107" s="26" t="s">
        <v>51</v>
      </c>
      <c r="G107" s="32"/>
      <c r="H107" s="32"/>
      <c r="I107" s="28"/>
      <c r="J107" s="28"/>
      <c r="K107" s="32"/>
      <c r="L107" s="32"/>
      <c r="M107" s="32"/>
      <c r="N107" s="32"/>
      <c r="O107" s="32"/>
      <c r="P107" s="29"/>
      <c r="Q107" s="28"/>
    </row>
    <row r="108" spans="1:17" s="20" customFormat="1" ht="34.5" customHeight="1" x14ac:dyDescent="0.25">
      <c r="A108" s="19"/>
      <c r="B108" s="30" t="s">
        <v>52</v>
      </c>
      <c r="C108" s="32"/>
      <c r="D108" s="32"/>
      <c r="E108" s="33"/>
      <c r="F108" s="30" t="s">
        <v>53</v>
      </c>
      <c r="G108" s="32"/>
      <c r="H108" s="32"/>
      <c r="I108" s="28"/>
      <c r="J108" s="28"/>
      <c r="K108" s="32"/>
      <c r="L108" s="32"/>
      <c r="M108" s="32"/>
      <c r="N108" s="32"/>
      <c r="O108" s="32"/>
      <c r="P108" s="29"/>
      <c r="Q108" s="28"/>
    </row>
  </sheetData>
  <mergeCells count="3">
    <mergeCell ref="A1:Q3"/>
    <mergeCell ref="A4:Q4"/>
    <mergeCell ref="A84:H84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Cont. julio </vt:lpstr>
      <vt:lpstr>'Nómina Mensual Cont. julio '!Área_de_impresión</vt:lpstr>
      <vt:lpstr>'Nómina Mensual Cont. julio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2022-08-01T18:17:52Z</cp:lastPrinted>
  <dcterms:created xsi:type="dcterms:W3CDTF">2021-12-01T13:18:02Z</dcterms:created>
  <dcterms:modified xsi:type="dcterms:W3CDTF">2022-08-02T13:23:58Z</dcterms:modified>
</cp:coreProperties>
</file>