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a Isabel Vargas\Desktop\rayza\NOMINAS SEPTIMBRE 2022\NOMINAS DE SEPTIEMBRE  2022\"/>
    </mc:Choice>
  </mc:AlternateContent>
  <bookViews>
    <workbookView xWindow="0" yWindow="0" windowWidth="21600" windowHeight="9045" tabRatio="386"/>
  </bookViews>
  <sheets>
    <sheet name="Nómina Mensual Cont. Sept. " sheetId="1" r:id="rId1"/>
  </sheets>
  <definedNames>
    <definedName name="_xlnm._FilterDatabase" localSheetId="0" hidden="1">'Nómina Mensual Cont. Sept. '!$A$6:$Q$124</definedName>
    <definedName name="_xlnm.Print_Area" localSheetId="0">'Nómina Mensual Cont. Sept. '!$A$1:$Q$148</definedName>
    <definedName name="_xlnm.Print_Titles" localSheetId="0">'Nómina Mensual Cont. Sept. '!$1:$6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4" i="1" l="1"/>
  <c r="M124" i="1"/>
  <c r="O124" i="1"/>
  <c r="I124" i="1"/>
  <c r="K15" i="1"/>
  <c r="P102" i="1"/>
  <c r="K102" i="1"/>
  <c r="K108" i="1"/>
  <c r="P101" i="1"/>
  <c r="K101" i="1"/>
  <c r="P92" i="1"/>
  <c r="K92" i="1"/>
  <c r="P91" i="1"/>
  <c r="P93" i="1"/>
  <c r="K91" i="1"/>
  <c r="K93" i="1"/>
  <c r="P89" i="1"/>
  <c r="P90" i="1"/>
  <c r="P94" i="1"/>
  <c r="K90" i="1"/>
  <c r="K89" i="1"/>
  <c r="P88" i="1"/>
  <c r="K88" i="1"/>
  <c r="Q88" i="1" l="1"/>
  <c r="Q101" i="1"/>
  <c r="Q102" i="1"/>
  <c r="Q92" i="1"/>
  <c r="Q93" i="1"/>
  <c r="Q90" i="1"/>
  <c r="Q91" i="1"/>
  <c r="Q89" i="1"/>
  <c r="K84" i="1"/>
  <c r="P84" i="1"/>
  <c r="K83" i="1"/>
  <c r="P83" i="1"/>
  <c r="K67" i="1"/>
  <c r="P67" i="1"/>
  <c r="K72" i="1"/>
  <c r="P72" i="1"/>
  <c r="K62" i="1"/>
  <c r="P62" i="1"/>
  <c r="P77" i="1"/>
  <c r="K77" i="1"/>
  <c r="K46" i="1"/>
  <c r="P46" i="1"/>
  <c r="P44" i="1"/>
  <c r="K44" i="1"/>
  <c r="Q72" i="1" l="1"/>
  <c r="Q77" i="1"/>
  <c r="Q46" i="1"/>
  <c r="Q62" i="1"/>
  <c r="Q67" i="1"/>
  <c r="Q84" i="1"/>
  <c r="Q44" i="1"/>
  <c r="Q83" i="1"/>
  <c r="P50" i="1"/>
  <c r="K50" i="1"/>
  <c r="K36" i="1"/>
  <c r="P36" i="1"/>
  <c r="K42" i="1"/>
  <c r="P42" i="1"/>
  <c r="K34" i="1"/>
  <c r="P34" i="1"/>
  <c r="P32" i="1"/>
  <c r="K32" i="1"/>
  <c r="K28" i="1"/>
  <c r="P28" i="1"/>
  <c r="P13" i="1"/>
  <c r="P14" i="1"/>
  <c r="K13" i="1"/>
  <c r="Q32" i="1" l="1"/>
  <c r="Q13" i="1"/>
  <c r="Q42" i="1"/>
  <c r="Q50" i="1"/>
  <c r="Q28" i="1"/>
  <c r="Q34" i="1"/>
  <c r="Q36" i="1"/>
  <c r="P98" i="1"/>
  <c r="K98" i="1"/>
  <c r="K69" i="1"/>
  <c r="P69" i="1"/>
  <c r="P59" i="1"/>
  <c r="K59" i="1"/>
  <c r="P45" i="1"/>
  <c r="K45" i="1"/>
  <c r="P35" i="1"/>
  <c r="K35" i="1"/>
  <c r="Q45" i="1" l="1"/>
  <c r="Q69" i="1"/>
  <c r="Q35" i="1"/>
  <c r="Q59" i="1"/>
  <c r="Q98" i="1"/>
  <c r="P43" i="1"/>
  <c r="K43" i="1"/>
  <c r="K41" i="1"/>
  <c r="P41" i="1"/>
  <c r="K33" i="1"/>
  <c r="P33" i="1"/>
  <c r="K27" i="1"/>
  <c r="P27" i="1"/>
  <c r="P18" i="1"/>
  <c r="K18" i="1"/>
  <c r="P11" i="1"/>
  <c r="K11" i="1"/>
  <c r="P8" i="1"/>
  <c r="K8" i="1"/>
  <c r="Q18" i="1" l="1"/>
  <c r="Q43" i="1"/>
  <c r="Q8" i="1"/>
  <c r="Q11" i="1"/>
  <c r="Q27" i="1"/>
  <c r="Q41" i="1"/>
  <c r="Q33" i="1"/>
  <c r="P53" i="1"/>
  <c r="K53" i="1"/>
  <c r="Q53" i="1" l="1"/>
  <c r="P68" i="1"/>
  <c r="K68" i="1"/>
  <c r="P123" i="1"/>
  <c r="K123" i="1"/>
  <c r="P119" i="1"/>
  <c r="K119" i="1"/>
  <c r="P114" i="1"/>
  <c r="K114" i="1"/>
  <c r="P111" i="1"/>
  <c r="K111" i="1"/>
  <c r="P86" i="1"/>
  <c r="K86" i="1"/>
  <c r="P61" i="1"/>
  <c r="K61" i="1"/>
  <c r="P54" i="1"/>
  <c r="K54" i="1"/>
  <c r="P39" i="1"/>
  <c r="K39" i="1"/>
  <c r="Q39" i="1" l="1"/>
  <c r="Q111" i="1"/>
  <c r="Q68" i="1"/>
  <c r="Q61" i="1"/>
  <c r="Q119" i="1"/>
  <c r="Q54" i="1"/>
  <c r="Q86" i="1"/>
  <c r="Q114" i="1"/>
  <c r="Q123" i="1"/>
  <c r="P121" i="1"/>
  <c r="P122" i="1"/>
  <c r="K121" i="1"/>
  <c r="K122" i="1"/>
  <c r="P120" i="1"/>
  <c r="K120" i="1"/>
  <c r="P118" i="1"/>
  <c r="K118" i="1"/>
  <c r="P117" i="1"/>
  <c r="K117" i="1"/>
  <c r="K116" i="1"/>
  <c r="P113" i="1"/>
  <c r="P115" i="1"/>
  <c r="K113" i="1"/>
  <c r="P116" i="1"/>
  <c r="K115" i="1"/>
  <c r="P112" i="1"/>
  <c r="K112" i="1"/>
  <c r="P109" i="1"/>
  <c r="K109" i="1"/>
  <c r="P96" i="1"/>
  <c r="K96" i="1"/>
  <c r="P97" i="1"/>
  <c r="K97" i="1"/>
  <c r="P80" i="1"/>
  <c r="P81" i="1"/>
  <c r="K80" i="1"/>
  <c r="P82" i="1"/>
  <c r="K82" i="1"/>
  <c r="P87" i="1"/>
  <c r="K87" i="1"/>
  <c r="P85" i="1"/>
  <c r="K81" i="1"/>
  <c r="P73" i="1"/>
  <c r="P74" i="1"/>
  <c r="K73" i="1"/>
  <c r="P37" i="1"/>
  <c r="P38" i="1"/>
  <c r="K37" i="1"/>
  <c r="P30" i="1"/>
  <c r="K30" i="1"/>
  <c r="P26" i="1"/>
  <c r="K26" i="1"/>
  <c r="P19" i="1"/>
  <c r="K19" i="1"/>
  <c r="P15" i="1"/>
  <c r="Q15" i="1" s="1"/>
  <c r="K14" i="1"/>
  <c r="Q14" i="1" s="1"/>
  <c r="P23" i="1"/>
  <c r="K23" i="1"/>
  <c r="P17" i="1"/>
  <c r="K17" i="1"/>
  <c r="Q19" i="1" l="1"/>
  <c r="Q30" i="1"/>
  <c r="Q113" i="1"/>
  <c r="Q80" i="1"/>
  <c r="Q96" i="1"/>
  <c r="Q112" i="1"/>
  <c r="Q117" i="1"/>
  <c r="Q17" i="1"/>
  <c r="Q116" i="1"/>
  <c r="Q121" i="1"/>
  <c r="Q81" i="1"/>
  <c r="Q120" i="1"/>
  <c r="Q37" i="1"/>
  <c r="Q73" i="1"/>
  <c r="Q97" i="1"/>
  <c r="Q109" i="1"/>
  <c r="Q115" i="1"/>
  <c r="Q118" i="1"/>
  <c r="Q122" i="1"/>
  <c r="Q26" i="1"/>
  <c r="Q87" i="1"/>
  <c r="Q23" i="1"/>
  <c r="Q82" i="1"/>
  <c r="K10" i="1"/>
  <c r="P16" i="1"/>
  <c r="K16" i="1"/>
  <c r="P100" i="1"/>
  <c r="K100" i="1"/>
  <c r="K79" i="1"/>
  <c r="P71" i="1"/>
  <c r="K71" i="1"/>
  <c r="K58" i="1"/>
  <c r="P63" i="1"/>
  <c r="K63" i="1"/>
  <c r="Q63" i="1" l="1"/>
  <c r="Q71" i="1"/>
  <c r="Q16" i="1"/>
  <c r="Q100" i="1"/>
  <c r="K74" i="1"/>
  <c r="Q74" i="1" s="1"/>
  <c r="P104" i="1"/>
  <c r="K104" i="1"/>
  <c r="K94" i="1"/>
  <c r="Q94" i="1" s="1"/>
  <c r="P78" i="1"/>
  <c r="K78" i="1"/>
  <c r="P108" i="1"/>
  <c r="Q108" i="1" s="1"/>
  <c r="K12" i="1"/>
  <c r="K107" i="1"/>
  <c r="K38" i="1"/>
  <c r="Q38" i="1" s="1"/>
  <c r="K70" i="1"/>
  <c r="P60" i="1"/>
  <c r="K60" i="1"/>
  <c r="Q60" i="1" l="1"/>
  <c r="Q78" i="1"/>
  <c r="Q104" i="1"/>
  <c r="L31" i="1"/>
  <c r="P12" i="1"/>
  <c r="Q12" i="1" s="1"/>
  <c r="P58" i="1"/>
  <c r="Q58" i="1" s="1"/>
  <c r="P79" i="1"/>
  <c r="Q79" i="1" s="1"/>
  <c r="P107" i="1"/>
  <c r="Q107" i="1" s="1"/>
  <c r="N7" i="1"/>
  <c r="L7" i="1"/>
  <c r="P70" i="1"/>
  <c r="Q70" i="1" s="1"/>
  <c r="P10" i="1"/>
  <c r="Q10" i="1" s="1"/>
  <c r="L124" i="1" l="1"/>
  <c r="P110" i="1"/>
  <c r="P52" i="1"/>
  <c r="K52" i="1"/>
  <c r="P64" i="1"/>
  <c r="P65" i="1"/>
  <c r="P66" i="1"/>
  <c r="P75" i="1"/>
  <c r="P76" i="1"/>
  <c r="P95" i="1"/>
  <c r="P99" i="1"/>
  <c r="P103" i="1"/>
  <c r="P105" i="1"/>
  <c r="P106" i="1"/>
  <c r="P57" i="1"/>
  <c r="K57" i="1"/>
  <c r="K66" i="1"/>
  <c r="P21" i="1"/>
  <c r="K21" i="1"/>
  <c r="K76" i="1"/>
  <c r="K110" i="1"/>
  <c r="Q110" i="1" s="1"/>
  <c r="P56" i="1"/>
  <c r="K56" i="1"/>
  <c r="P7" i="1"/>
  <c r="K7" i="1"/>
  <c r="P55" i="1"/>
  <c r="K55" i="1"/>
  <c r="K75" i="1"/>
  <c r="Q55" i="1" l="1"/>
  <c r="Q56" i="1"/>
  <c r="Q76" i="1"/>
  <c r="Q57" i="1"/>
  <c r="Q66" i="1"/>
  <c r="Q21" i="1"/>
  <c r="Q52" i="1"/>
  <c r="Q75" i="1"/>
  <c r="Q7" i="1"/>
  <c r="K106" i="1" l="1"/>
  <c r="Q106" i="1" s="1"/>
  <c r="K105" i="1"/>
  <c r="Q105" i="1" s="1"/>
  <c r="K95" i="1"/>
  <c r="Q95" i="1" s="1"/>
  <c r="K99" i="1"/>
  <c r="Q99" i="1" s="1"/>
  <c r="K103" i="1"/>
  <c r="Q103" i="1" s="1"/>
  <c r="K85" i="1"/>
  <c r="Q85" i="1" s="1"/>
  <c r="P49" i="1"/>
  <c r="P51" i="1"/>
  <c r="P48" i="1"/>
  <c r="K48" i="1"/>
  <c r="P47" i="1"/>
  <c r="K47" i="1"/>
  <c r="Q47" i="1" l="1"/>
  <c r="Q48" i="1"/>
  <c r="P40" i="1" l="1"/>
  <c r="K40" i="1"/>
  <c r="K9" i="1"/>
  <c r="P9" i="1"/>
  <c r="K65" i="1"/>
  <c r="Q65" i="1" s="1"/>
  <c r="K49" i="1"/>
  <c r="Q49" i="1" s="1"/>
  <c r="Q40" i="1" l="1"/>
  <c r="Q9" i="1"/>
  <c r="P22" i="1"/>
  <c r="K22" i="1"/>
  <c r="Q22" i="1" l="1"/>
  <c r="P29" i="1"/>
  <c r="K29" i="1"/>
  <c r="N31" i="1"/>
  <c r="N124" i="1" s="1"/>
  <c r="K31" i="1"/>
  <c r="P24" i="1"/>
  <c r="K24" i="1"/>
  <c r="P25" i="1"/>
  <c r="K25" i="1"/>
  <c r="K64" i="1"/>
  <c r="Q64" i="1" s="1"/>
  <c r="Q24" i="1" l="1"/>
  <c r="Q29" i="1"/>
  <c r="Q25" i="1"/>
  <c r="P31" i="1"/>
  <c r="Q31" i="1" s="1"/>
  <c r="P20" i="1" l="1"/>
  <c r="P124" i="1" s="1"/>
  <c r="K20" i="1"/>
  <c r="Q20" i="1" l="1"/>
  <c r="K51" i="1"/>
  <c r="Q51" i="1" s="1"/>
  <c r="K124" i="1" l="1"/>
  <c r="Q124" i="1"/>
</calcChain>
</file>

<file path=xl/sharedStrings.xml><?xml version="1.0" encoding="utf-8"?>
<sst xmlns="http://schemas.openxmlformats.org/spreadsheetml/2006/main" count="619" uniqueCount="231">
  <si>
    <t>NO.</t>
  </si>
  <si>
    <t>NOMBRE</t>
  </si>
  <si>
    <t>DIRECCION</t>
  </si>
  <si>
    <t>FUNCION</t>
  </si>
  <si>
    <t>ESTATUS</t>
  </si>
  <si>
    <t>GENERO</t>
  </si>
  <si>
    <t>DESDE</t>
  </si>
  <si>
    <t>HASTA</t>
  </si>
  <si>
    <t>SUELDO BRUTO
(RD$)</t>
  </si>
  <si>
    <t>Total Ing.</t>
  </si>
  <si>
    <t>AFP</t>
  </si>
  <si>
    <t>ISR</t>
  </si>
  <si>
    <t>SFS</t>
  </si>
  <si>
    <t>Otros Desc.</t>
  </si>
  <si>
    <t>Total Desc.</t>
  </si>
  <si>
    <t>NETO</t>
  </si>
  <si>
    <t>DIRECCION JURIDICA</t>
  </si>
  <si>
    <t>Agrimensor</t>
  </si>
  <si>
    <t>CONTRATADO</t>
  </si>
  <si>
    <t>MASCULINO</t>
  </si>
  <si>
    <t>DEPARTAMENTO DE COMUNICACIONES</t>
  </si>
  <si>
    <t>Auxiliar de Comunicación</t>
  </si>
  <si>
    <t>FEMENINO</t>
  </si>
  <si>
    <t>DIVISION DE SERVICIOS GENERALES</t>
  </si>
  <si>
    <t>Conserje</t>
  </si>
  <si>
    <t>Jardinero</t>
  </si>
  <si>
    <t>Ayudante de Mantenimiento</t>
  </si>
  <si>
    <t>Auxiliar Administrativo</t>
  </si>
  <si>
    <t>DIVISION COMPRA Y SUMINISTROS</t>
  </si>
  <si>
    <t>Chofer</t>
  </si>
  <si>
    <t>Inspector Aeroportuario</t>
  </si>
  <si>
    <t>EDIMENIA DIAZ HEREDIA DE JUMA</t>
  </si>
  <si>
    <t>Supervisora Aeroportuaria</t>
  </si>
  <si>
    <t>DEPARTAMENTO DE INFRAESTRUCTURA AEROPORTUARIA</t>
  </si>
  <si>
    <t>Soporte Administrativo</t>
  </si>
  <si>
    <t>MARTIN POLANCO PAULA</t>
  </si>
  <si>
    <t xml:space="preserve">Periodista </t>
  </si>
  <si>
    <t>GREGORY MEDINA TORRES</t>
  </si>
  <si>
    <t>Supervisor de Obras Aeroportuarias</t>
  </si>
  <si>
    <t>Preparado Por:</t>
  </si>
  <si>
    <t>Revisado Por:</t>
  </si>
  <si>
    <t>Auditado por:</t>
  </si>
  <si>
    <t>JEANNETTE MERCEDES ASCENCION BURGOS</t>
  </si>
  <si>
    <t>MARISOL MARIANO HERNANDEZ</t>
  </si>
  <si>
    <t>Enc. Depto. de Recursos Humanos</t>
  </si>
  <si>
    <t>Encargada Dpto. de Revisión y Análisis</t>
  </si>
  <si>
    <t>Aprobado por:</t>
  </si>
  <si>
    <t>Autorizado por:</t>
  </si>
  <si>
    <t>BAUDY OZNEROL ANTIGUA HICIANO</t>
  </si>
  <si>
    <t>VICTOR NICOLAS PICHARDO CUSTODIO</t>
  </si>
  <si>
    <t>Enc. Departamento Financiero</t>
  </si>
  <si>
    <t>Director Ejecutivo</t>
  </si>
  <si>
    <t>YSMAEL LEYBA DE LOS SANTOS</t>
  </si>
  <si>
    <t>JORGELINA CASTRO SEVERINO</t>
  </si>
  <si>
    <t>DOMINGO FABIAN FABIAN</t>
  </si>
  <si>
    <t>ANITA LOPEZ</t>
  </si>
  <si>
    <t>HELIN DAYANARA CONTRERAS</t>
  </si>
  <si>
    <t>Mensajera</t>
  </si>
  <si>
    <t>GERSON  FELIZ FELIZ</t>
  </si>
  <si>
    <t>Machetero</t>
  </si>
  <si>
    <t>PEDRO  JIMENEZ JAVIER</t>
  </si>
  <si>
    <t xml:space="preserve">PEDRO  HEREDIA GONZALEZ </t>
  </si>
  <si>
    <t>Auxiliar de Activo Fijo</t>
  </si>
  <si>
    <t xml:space="preserve">ABRAHAN FRIAS DE JESUS </t>
  </si>
  <si>
    <t>WILMY ISABEL RAMIREZ FRIAS</t>
  </si>
  <si>
    <t>MANUEL DE JESUS</t>
  </si>
  <si>
    <t>MARTINA MUÑOZ FIGUEROA</t>
  </si>
  <si>
    <t>Secretaria</t>
  </si>
  <si>
    <t xml:space="preserve">DEPARTAMENTO DE INFRAESTRUCTURA AEROPORTUARIA </t>
  </si>
  <si>
    <t>DIRECCION DE ADMINISTRACIONES AEROPORTUARIA</t>
  </si>
  <si>
    <t>SECCION  DE ACTIVO FIJO</t>
  </si>
  <si>
    <t>DELEGACION JOAQUIN BALAGUER-HIGUERO</t>
  </si>
  <si>
    <t>DIVISION DE SUPERVISION AEROPORTUARIA</t>
  </si>
  <si>
    <t>DIRECCION DE DISEÑO AEROPORTUARIO</t>
  </si>
  <si>
    <t xml:space="preserve">Otros Ing. </t>
  </si>
  <si>
    <t>DIRECCION EJECUTIVA</t>
  </si>
  <si>
    <t>CONCEPCION MARIA PAULINO DE MEDRANO</t>
  </si>
  <si>
    <t>Enc. División Registro y Control de Nómina</t>
  </si>
  <si>
    <t>PEDRO EUSEBIO NICOLAS SANTANA CONTRERA</t>
  </si>
  <si>
    <t>AEROPUERTO INT. PUNTA CANA</t>
  </si>
  <si>
    <t>LUIS ALBERTO RUBIO RODRIGUEZ</t>
  </si>
  <si>
    <t>BERNARDINO  HERNANDEZ CONCEPCION</t>
  </si>
  <si>
    <t>HELIPUERTO DE SANTO DOMINGO</t>
  </si>
  <si>
    <t>AMBIORIS FERRER DISLA</t>
  </si>
  <si>
    <t>AVER  FERNANDEZ SOTO</t>
  </si>
  <si>
    <t>AURELIO MORLA</t>
  </si>
  <si>
    <t>BILLY RAYMER LUGO POLANCO</t>
  </si>
  <si>
    <t>CARLOS ROBERTO NUÑEZ FERNANDEZ</t>
  </si>
  <si>
    <t>Asesor</t>
  </si>
  <si>
    <t>DAMARIS SILVERIO</t>
  </si>
  <si>
    <t>DAVID EFRAIN  ALCANTARA MORENO</t>
  </si>
  <si>
    <t>DIRSIA ELIZABETH JAVIER GOMERA</t>
  </si>
  <si>
    <t>Auxiliar  Administrativo</t>
  </si>
  <si>
    <t>DOMINGO  SANCHEZ DE JESUS</t>
  </si>
  <si>
    <t>ESTARLING MATEO FELIZ</t>
  </si>
  <si>
    <t>JOSEFINA  AQUINO SORIANO</t>
  </si>
  <si>
    <t>RONNY VALDEZ DE LOS SANTOS</t>
  </si>
  <si>
    <t>ROSA DE LA CRUZ FERRER</t>
  </si>
  <si>
    <t>YENDRY MERDECES ESPINAL GERMAN</t>
  </si>
  <si>
    <t>Paralegal</t>
  </si>
  <si>
    <t>JUAN ALBERTO UREÑA RODRIGUEZ</t>
  </si>
  <si>
    <t>Alguacil</t>
  </si>
  <si>
    <t>EMMANUEL GERARDO ROSARIO ABREU</t>
  </si>
  <si>
    <t>Analista de Compras</t>
  </si>
  <si>
    <t>PEDRO DE LOS SANTOS QUEZADA</t>
  </si>
  <si>
    <t>BLASITO DE LOS SANTOS</t>
  </si>
  <si>
    <t>MARIA DEL CARMEN BELEN GOMEZ</t>
  </si>
  <si>
    <t>WILSON ADAMES SANTOS</t>
  </si>
  <si>
    <t>AEROPUERTO INT. EL CATEY</t>
  </si>
  <si>
    <t>JOAN AMBIORIX PEREZ</t>
  </si>
  <si>
    <t>Mensajero Interno</t>
  </si>
  <si>
    <t>SECCION DE TRANSPORTACION</t>
  </si>
  <si>
    <t>AWILDA MARIA RAMOS FELIPE</t>
  </si>
  <si>
    <t>KELVIN ANDRES MEJIA CALDERON</t>
  </si>
  <si>
    <t>AERODROMO MONTECRISTI</t>
  </si>
  <si>
    <t>Supervisor Técnico Aeroportuario</t>
  </si>
  <si>
    <t>KELVY RAMON TEJADA TEJADA</t>
  </si>
  <si>
    <t>LUIS ANTONIO SEGURA BAEZ</t>
  </si>
  <si>
    <t xml:space="preserve">DIRECCION DE  PLANIFICACION Y DESARROLLO </t>
  </si>
  <si>
    <t>Analista de Planes, Programas y Proyectos</t>
  </si>
  <si>
    <t>LUIS HUMERTO VILCHEZ SOSA</t>
  </si>
  <si>
    <t>PAMELA CAROLINA CASTILLO CASTILLO</t>
  </si>
  <si>
    <t>RAFAEL ANTONIO BENZO</t>
  </si>
  <si>
    <t>Mensajera Interna</t>
  </si>
  <si>
    <t>YAMILETTE SANTANA FIGUEROA</t>
  </si>
  <si>
    <t>YASSER EMIL MEDINA MATEO</t>
  </si>
  <si>
    <t>Coordinador  de Prensa</t>
  </si>
  <si>
    <t>RAMONA MARIA PAULINO HERNANDEZ</t>
  </si>
  <si>
    <t>ASHLEY MARIA  RODRIGUEZ VALDEZ</t>
  </si>
  <si>
    <t>RAMON  ARIAS CASTRO</t>
  </si>
  <si>
    <t>FRANCIA  VALDEZ RAMIREZ</t>
  </si>
  <si>
    <t>AGUSTIN CLETO MATIAS</t>
  </si>
  <si>
    <t>Pintor</t>
  </si>
  <si>
    <t>CANDIDO DOÑE MEJIA</t>
  </si>
  <si>
    <t>NADIA PAMELA DIAZ FERNANDEZ</t>
  </si>
  <si>
    <t>AEROPUERTO INT.  DEL CIBAO</t>
  </si>
  <si>
    <t>VICTOR ANIBAL TAVERAS SANTANA</t>
  </si>
  <si>
    <t>LISSET MARGARITA MUÑOZ MEDRANO</t>
  </si>
  <si>
    <t>Auxiliar de Protocolo</t>
  </si>
  <si>
    <t>CLEMENCIO  RAMIREZ TOLENTINO</t>
  </si>
  <si>
    <t>TOMAS ANTONIO LLUVEREZ TRONCOSO</t>
  </si>
  <si>
    <t xml:space="preserve">YISMELL IRAYSA CASTILLO CASTILLO </t>
  </si>
  <si>
    <t>Coordinadora de Protocolo Gubernamental</t>
  </si>
  <si>
    <t>ANDY MANUEL SUAZO SOTO</t>
  </si>
  <si>
    <t>Analista de Proyectos Aeroportuarios</t>
  </si>
  <si>
    <t>CARMEN ALEIDA DE JESUS  GUZMAN NEGRIN</t>
  </si>
  <si>
    <t>Supervisora de Infraestructura</t>
  </si>
  <si>
    <t>JOHNAGEL FRANCISCO  ORTIZ RAMIREZ</t>
  </si>
  <si>
    <t>Supervisor Técnico de Infraestructura</t>
  </si>
  <si>
    <t>WINSTON ALEXANDER RODRIGUEZ BERAS</t>
  </si>
  <si>
    <t>ADOLFO HEREDIA MARTINEZ</t>
  </si>
  <si>
    <t>Mensajero Externo</t>
  </si>
  <si>
    <t>RONNY AMAURIS ALCANTARA</t>
  </si>
  <si>
    <t>DIVISION DE GESTION DE RIESGO Y SEGURIDAD OCUPACIONAL</t>
  </si>
  <si>
    <t>MAIKO DANIEL POLANCO MOTA</t>
  </si>
  <si>
    <t>CARLOS ANTONIO CUELLO GOMEZ</t>
  </si>
  <si>
    <t>HELIPUERTO BARAHONA</t>
  </si>
  <si>
    <t xml:space="preserve">Auxiliar de Comunicaciones </t>
  </si>
  <si>
    <t>NAIROBI DE LOS SANTOS PRENZA</t>
  </si>
  <si>
    <t>DIVISION DE DESARROLLO DE LA AVIACION GENERAL</t>
  </si>
  <si>
    <t>LEOMARYS MARIEL REYES MOSQUEA</t>
  </si>
  <si>
    <t>Inspectora</t>
  </si>
  <si>
    <t>NATALIA VIDAL</t>
  </si>
  <si>
    <t>DIVISION DE PROTOCOLO Y EVENTOS</t>
  </si>
  <si>
    <t>JACQUELINE VALENZUELA COCA</t>
  </si>
  <si>
    <t>FRANKLIN MANUEL REYNOSO REYES</t>
  </si>
  <si>
    <t>DIVISION DE LITIGIOS</t>
  </si>
  <si>
    <t>Abogada</t>
  </si>
  <si>
    <t>Abogado</t>
  </si>
  <si>
    <t>AMPARO ROSA LUGO FERNANDEZ</t>
  </si>
  <si>
    <t>CARMEN ARIAS DE LA CRUZ DE TINEO</t>
  </si>
  <si>
    <t>TEODORO RUDECINDO ABAD</t>
  </si>
  <si>
    <t>DARLIN MIESES PRENZA</t>
  </si>
  <si>
    <t>BRADLEY NEFTALI ABREU CASTRO</t>
  </si>
  <si>
    <t>Chófer</t>
  </si>
  <si>
    <t>RAYLIN RAFAEL GONZALEZ AQUINO</t>
  </si>
  <si>
    <t>PERLA MASSIEL MENDOZA</t>
  </si>
  <si>
    <t>ROSA ANGELICA ENCARNACION MARTINEZ</t>
  </si>
  <si>
    <t>Recepcionista</t>
  </si>
  <si>
    <t>DANIEL MONTES DE OCA FABIAN</t>
  </si>
  <si>
    <t>YOEL SALOMON OLIVERO CARRASCO</t>
  </si>
  <si>
    <t xml:space="preserve">JUANA SELINE CASTRO PIMENTEL </t>
  </si>
  <si>
    <t>Coordinadora de Plan Social</t>
  </si>
  <si>
    <t>SHADDY PATRICIA PEREZ MARTINEZ</t>
  </si>
  <si>
    <t>PAVER ALBERTO ARIAS OLAVERRIA</t>
  </si>
  <si>
    <t>JOSE ANTONIO RIJO</t>
  </si>
  <si>
    <t>JULIO LAURENCIO BELLO</t>
  </si>
  <si>
    <t>Auxiliar de Almacén y Suministros</t>
  </si>
  <si>
    <t>MARLINS ANTIGUA MEJIA</t>
  </si>
  <si>
    <t>Auxiliar de Transportación</t>
  </si>
  <si>
    <t>CESAREO DE LEON MOTA</t>
  </si>
  <si>
    <t>DENISSE  QUEZADA PRENZA</t>
  </si>
  <si>
    <t>ANIFBEL EMANUELA DUNCAN CASTAÑO</t>
  </si>
  <si>
    <t>YAMIL ALFREDO AQUINO JAVIER</t>
  </si>
  <si>
    <t>SONIA BERQUI JAVIER GUZMAN</t>
  </si>
  <si>
    <t>RAMON MANUEL ACOSTA ROJAS</t>
  </si>
  <si>
    <t>DEPARTAMENTO ADMINISTRATIVO</t>
  </si>
  <si>
    <t>SECCION  DE TRANSPORTACION</t>
  </si>
  <si>
    <t>SECCION CORRESPONDENCIA Y ARCHIVO</t>
  </si>
  <si>
    <t>NOMINA DE EMPLEADOS CONTRATADOS  CORRESPONDIENTE AL MES DE SEPTIEMBRE 2022</t>
  </si>
  <si>
    <t>RICARDO  DURAN HERRERA</t>
  </si>
  <si>
    <t>DEPARTAMENTO FINANCIERO</t>
  </si>
  <si>
    <t>CIRILA  DE LOS SANTOS REYES</t>
  </si>
  <si>
    <t>ESMIRNA MERCEDES ABAD REYES</t>
  </si>
  <si>
    <t>DEPARTAMENTO DE RECURSOS HUMANOS</t>
  </si>
  <si>
    <t>Técnico de Enfermería</t>
  </si>
  <si>
    <t>SANTO AYBAR SEVERINO</t>
  </si>
  <si>
    <t>JUAN PEREZ DE JESUS</t>
  </si>
  <si>
    <t>RAMON GARCIA</t>
  </si>
  <si>
    <t>STALIN ARCENIO FELIZ OVALLE</t>
  </si>
  <si>
    <t>AEROPUERTO INT. LAS AMERICAS</t>
  </si>
  <si>
    <t>KARINA ESTEFANY JIMENEZ MARTE</t>
  </si>
  <si>
    <t>AEROPUERTO INT. PTO. PLATA</t>
  </si>
  <si>
    <t>YHANNA MICHAEL PICHARDO MERCEDES</t>
  </si>
  <si>
    <t xml:space="preserve">ANDRES JULIO GUZMAN </t>
  </si>
  <si>
    <t>ABRAHAM CAMPUSANO NOLASCO</t>
  </si>
  <si>
    <t>LILIAN MIRIAN  DE LA ROSA RODRIGUEZ</t>
  </si>
  <si>
    <t>ONRIS JUNIOR RUBIO ROSARIO</t>
  </si>
  <si>
    <t>Técnico Administrativo</t>
  </si>
  <si>
    <t>SANTO DE LOS SANTOS</t>
  </si>
  <si>
    <t>AMEL VALDEZ RAMIREZ</t>
  </si>
  <si>
    <t>CAMILA ARALI TRONCOSO COMAS</t>
  </si>
  <si>
    <t>Consultor</t>
  </si>
  <si>
    <t>PAULA CRISTINA DE LEON DE ROSADO</t>
  </si>
  <si>
    <t>FELIX MARIA  REYES DUARTE</t>
  </si>
  <si>
    <t>HECTOR ULISES NOVEL COMAS DISLA</t>
  </si>
  <si>
    <t>EDDY MANUEL ROSADO NINA</t>
  </si>
  <si>
    <t>EMMANUEL PEREZ LOPEZ</t>
  </si>
  <si>
    <t>Agente Aeoportuario</t>
  </si>
  <si>
    <t>JOEL  SANTOS CANELA</t>
  </si>
  <si>
    <t>Total 117 Empleados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</si>
</sst>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dd/mm/yyyy;@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Arial"/>
      <family val="2"/>
    </font>
    <font>
      <sz val="16"/>
      <color theme="1"/>
      <name val="Arial"/>
      <family val="2"/>
    </font>
    <font>
      <b/>
      <sz val="16"/>
      <name val="Arial"/>
      <family val="2"/>
    </font>
    <font>
      <sz val="16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8"/>
      <color theme="1"/>
      <name val="Arial"/>
      <family val="2"/>
    </font>
    <font>
      <sz val="1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9D9D9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43" fontId="2" fillId="0" borderId="2" xfId="1" applyFont="1" applyBorder="1" applyAlignment="1">
      <alignment vertical="center" wrapText="1"/>
    </xf>
    <xf numFmtId="0" fontId="3" fillId="0" borderId="0" xfId="0" applyFont="1" applyBorder="1" applyAlignment="1">
      <alignment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vertical="center" wrapText="1"/>
    </xf>
    <xf numFmtId="164" fontId="5" fillId="0" borderId="2" xfId="0" applyNumberFormat="1" applyFont="1" applyBorder="1" applyAlignment="1">
      <alignment horizontal="center" vertical="center"/>
    </xf>
    <xf numFmtId="43" fontId="5" fillId="0" borderId="2" xfId="1" applyFont="1" applyBorder="1" applyAlignment="1">
      <alignment vertical="center"/>
    </xf>
    <xf numFmtId="43" fontId="5" fillId="0" borderId="2" xfId="0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2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43" fontId="6" fillId="0" borderId="0" xfId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9" fillId="3" borderId="0" xfId="0" applyFont="1" applyFill="1" applyBorder="1" applyAlignment="1">
      <alignment vertical="center"/>
    </xf>
    <xf numFmtId="0" fontId="9" fillId="3" borderId="0" xfId="0" applyFont="1" applyFill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43" fontId="9" fillId="0" borderId="0" xfId="1" applyFont="1" applyBorder="1" applyAlignment="1">
      <alignment vertical="center"/>
    </xf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0" fontId="9" fillId="0" borderId="0" xfId="0" applyFont="1" applyBorder="1" applyAlignment="1">
      <alignment vertical="center" wrapText="1"/>
    </xf>
    <xf numFmtId="0" fontId="9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43" fontId="5" fillId="0" borderId="0" xfId="0" applyNumberFormat="1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62493</xdr:colOff>
      <xdr:row>1</xdr:row>
      <xdr:rowOff>46464</xdr:rowOff>
    </xdr:from>
    <xdr:to>
      <xdr:col>8</xdr:col>
      <xdr:colOff>394939</xdr:colOff>
      <xdr:row>4</xdr:row>
      <xdr:rowOff>23233</xdr:rowOff>
    </xdr:to>
    <xdr:pic>
      <xdr:nvPicPr>
        <xdr:cNvPr id="2" name="Picture 5" descr="Text&#10;&#10;Description automatically generated">
          <a:extLst>
            <a:ext uri="{FF2B5EF4-FFF2-40B4-BE49-F238E27FC236}">
              <a16:creationId xmlns:a16="http://schemas.microsoft.com/office/drawing/2014/main" id="{E99DB3D5-7EA5-4893-B1BC-766DEE02878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64" t="20169" r="75874" b="52186"/>
        <a:stretch/>
      </xdr:blipFill>
      <xdr:spPr>
        <a:xfrm>
          <a:off x="16394383" y="302013"/>
          <a:ext cx="7232263" cy="2253476"/>
        </a:xfrm>
        <a:prstGeom prst="rect">
          <a:avLst/>
        </a:prstGeom>
      </xdr:spPr>
    </xdr:pic>
    <xdr:clientData/>
  </xdr:twoCellAnchor>
  <xdr:twoCellAnchor>
    <xdr:from>
      <xdr:col>1</xdr:col>
      <xdr:colOff>1761259</xdr:colOff>
      <xdr:row>130</xdr:row>
      <xdr:rowOff>364074</xdr:rowOff>
    </xdr:from>
    <xdr:to>
      <xdr:col>2</xdr:col>
      <xdr:colOff>1510868</xdr:colOff>
      <xdr:row>130</xdr:row>
      <xdr:rowOff>364074</xdr:rowOff>
    </xdr:to>
    <xdr:cxnSp macro="">
      <xdr:nvCxnSpPr>
        <xdr:cNvPr id="3" name="3 Conector recto"/>
        <xdr:cNvCxnSpPr/>
      </xdr:nvCxnSpPr>
      <xdr:spPr>
        <a:xfrm flipV="1">
          <a:off x="2351809" y="37949724"/>
          <a:ext cx="4550209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1616477</xdr:colOff>
      <xdr:row>130</xdr:row>
      <xdr:rowOff>286616</xdr:rowOff>
    </xdr:from>
    <xdr:to>
      <xdr:col>7</xdr:col>
      <xdr:colOff>1663555</xdr:colOff>
      <xdr:row>130</xdr:row>
      <xdr:rowOff>287853</xdr:rowOff>
    </xdr:to>
    <xdr:cxnSp macro="">
      <xdr:nvCxnSpPr>
        <xdr:cNvPr id="4" name="11 Conector recto"/>
        <xdr:cNvCxnSpPr/>
      </xdr:nvCxnSpPr>
      <xdr:spPr>
        <a:xfrm flipV="1">
          <a:off x="17980427" y="7563716"/>
          <a:ext cx="4657178" cy="1237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1561379</xdr:colOff>
      <xdr:row>130</xdr:row>
      <xdr:rowOff>373495</xdr:rowOff>
    </xdr:from>
    <xdr:to>
      <xdr:col>15</xdr:col>
      <xdr:colOff>438150</xdr:colOff>
      <xdr:row>130</xdr:row>
      <xdr:rowOff>373495</xdr:rowOff>
    </xdr:to>
    <xdr:cxnSp macro="">
      <xdr:nvCxnSpPr>
        <xdr:cNvPr id="5" name="15 Conector recto"/>
        <xdr:cNvCxnSpPr/>
      </xdr:nvCxnSpPr>
      <xdr:spPr>
        <a:xfrm>
          <a:off x="32917679" y="37959145"/>
          <a:ext cx="4477471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1623497</xdr:colOff>
      <xdr:row>145</xdr:row>
      <xdr:rowOff>341003</xdr:rowOff>
    </xdr:from>
    <xdr:to>
      <xdr:col>2</xdr:col>
      <xdr:colOff>1880177</xdr:colOff>
      <xdr:row>145</xdr:row>
      <xdr:rowOff>341003</xdr:rowOff>
    </xdr:to>
    <xdr:cxnSp macro="">
      <xdr:nvCxnSpPr>
        <xdr:cNvPr id="6" name="17 Conector recto"/>
        <xdr:cNvCxnSpPr/>
      </xdr:nvCxnSpPr>
      <xdr:spPr>
        <a:xfrm>
          <a:off x="2214047" y="41336603"/>
          <a:ext cx="505728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1717561</xdr:colOff>
      <xdr:row>145</xdr:row>
      <xdr:rowOff>352714</xdr:rowOff>
    </xdr:from>
    <xdr:to>
      <xdr:col>7</xdr:col>
      <xdr:colOff>1549255</xdr:colOff>
      <xdr:row>145</xdr:row>
      <xdr:rowOff>352714</xdr:rowOff>
    </xdr:to>
    <xdr:cxnSp macro="">
      <xdr:nvCxnSpPr>
        <xdr:cNvPr id="7" name="23 Conector recto"/>
        <xdr:cNvCxnSpPr/>
      </xdr:nvCxnSpPr>
      <xdr:spPr>
        <a:xfrm flipV="1">
          <a:off x="18081511" y="41348314"/>
          <a:ext cx="4441794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48"/>
  <sheetViews>
    <sheetView showGridLines="0" tabSelected="1" view="pageBreakPreview" topLeftCell="C1" zoomScale="42" zoomScaleNormal="100" zoomScaleSheetLayoutView="42" workbookViewId="0">
      <selection activeCell="L177" sqref="L177"/>
    </sheetView>
  </sheetViews>
  <sheetFormatPr baseColWidth="10" defaultColWidth="9.140625" defaultRowHeight="20.25" x14ac:dyDescent="0.25"/>
  <cols>
    <col min="1" max="1" width="8.85546875" style="6" customWidth="1"/>
    <col min="2" max="2" width="71.85546875" style="11" customWidth="1"/>
    <col min="3" max="3" width="74.85546875" style="6" customWidth="1"/>
    <col min="4" max="4" width="55" style="6" customWidth="1"/>
    <col min="5" max="5" width="34.5703125" style="35" customWidth="1"/>
    <col min="6" max="8" width="34.5703125" style="6" customWidth="1"/>
    <col min="9" max="9" width="35" style="6" customWidth="1"/>
    <col min="10" max="10" width="16.28515625" style="6" customWidth="1"/>
    <col min="11" max="16" width="27.85546875" style="6" customWidth="1"/>
    <col min="17" max="17" width="31.7109375" style="6" customWidth="1"/>
    <col min="18" max="19" width="9.140625" style="6"/>
    <col min="20" max="20" width="35" style="6" customWidth="1"/>
    <col min="21" max="16384" width="9.140625" style="6"/>
  </cols>
  <sheetData>
    <row r="1" spans="1:17" s="2" customFormat="1" ht="21" customHeight="1" x14ac:dyDescent="0.25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</row>
    <row r="2" spans="1:17" s="2" customFormat="1" ht="47.25" customHeight="1" x14ac:dyDescent="0.25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</row>
    <row r="3" spans="1:17" s="2" customFormat="1" ht="66.75" customHeight="1" x14ac:dyDescent="0.25">
      <c r="A3" s="39"/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</row>
    <row r="4" spans="1:17" s="2" customFormat="1" ht="66.75" customHeight="1" x14ac:dyDescent="0.25">
      <c r="A4" s="37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</row>
    <row r="5" spans="1:17" s="2" customFormat="1" ht="42" customHeight="1" x14ac:dyDescent="0.25">
      <c r="A5" s="40" t="s">
        <v>199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</row>
    <row r="6" spans="1:17" s="5" customFormat="1" ht="48" customHeight="1" x14ac:dyDescent="0.25">
      <c r="A6" s="3" t="s">
        <v>0</v>
      </c>
      <c r="B6" s="3" t="s">
        <v>1</v>
      </c>
      <c r="C6" s="4" t="s">
        <v>2</v>
      </c>
      <c r="D6" s="3" t="s">
        <v>3</v>
      </c>
      <c r="E6" s="3" t="s">
        <v>4</v>
      </c>
      <c r="F6" s="3" t="s">
        <v>5</v>
      </c>
      <c r="G6" s="3" t="s">
        <v>6</v>
      </c>
      <c r="H6" s="3" t="s">
        <v>7</v>
      </c>
      <c r="I6" s="3" t="s">
        <v>8</v>
      </c>
      <c r="J6" s="3" t="s">
        <v>74</v>
      </c>
      <c r="K6" s="3" t="s">
        <v>9</v>
      </c>
      <c r="L6" s="3" t="s">
        <v>10</v>
      </c>
      <c r="M6" s="3" t="s">
        <v>11</v>
      </c>
      <c r="N6" s="3" t="s">
        <v>12</v>
      </c>
      <c r="O6" s="3" t="s">
        <v>13</v>
      </c>
      <c r="P6" s="3" t="s">
        <v>14</v>
      </c>
      <c r="Q6" s="3" t="s">
        <v>15</v>
      </c>
    </row>
    <row r="7" spans="1:17" s="17" customFormat="1" ht="45" customHeight="1" x14ac:dyDescent="0.25">
      <c r="A7" s="12">
        <v>1</v>
      </c>
      <c r="B7" s="13" t="s">
        <v>87</v>
      </c>
      <c r="C7" s="13" t="s">
        <v>75</v>
      </c>
      <c r="D7" s="18" t="s">
        <v>88</v>
      </c>
      <c r="E7" s="12" t="s">
        <v>18</v>
      </c>
      <c r="F7" s="12" t="s">
        <v>19</v>
      </c>
      <c r="G7" s="14">
        <v>44652</v>
      </c>
      <c r="H7" s="14">
        <v>44835</v>
      </c>
      <c r="I7" s="15">
        <v>80000</v>
      </c>
      <c r="J7" s="15">
        <v>0</v>
      </c>
      <c r="K7" s="16">
        <f t="shared" ref="K7:K16" si="0">+I7</f>
        <v>80000</v>
      </c>
      <c r="L7" s="15">
        <f>+I7*2.87/100</f>
        <v>2296</v>
      </c>
      <c r="M7" s="15">
        <v>7400.94</v>
      </c>
      <c r="N7" s="15">
        <f>+I7*3.04/100</f>
        <v>2432</v>
      </c>
      <c r="O7" s="15">
        <v>0</v>
      </c>
      <c r="P7" s="16">
        <f t="shared" ref="P7:P8" si="1">+L7+M7+N7</f>
        <v>12128.939999999999</v>
      </c>
      <c r="Q7" s="16">
        <f t="shared" ref="Q7:Q69" si="2">+K7-P7</f>
        <v>67871.06</v>
      </c>
    </row>
    <row r="8" spans="1:17" s="17" customFormat="1" ht="45" customHeight="1" x14ac:dyDescent="0.25">
      <c r="A8" s="12">
        <v>2</v>
      </c>
      <c r="B8" s="13" t="s">
        <v>181</v>
      </c>
      <c r="C8" s="13" t="s">
        <v>75</v>
      </c>
      <c r="D8" s="18" t="s">
        <v>182</v>
      </c>
      <c r="E8" s="12" t="s">
        <v>18</v>
      </c>
      <c r="F8" s="12" t="s">
        <v>22</v>
      </c>
      <c r="G8" s="14">
        <v>44774</v>
      </c>
      <c r="H8" s="14">
        <v>44958</v>
      </c>
      <c r="I8" s="15">
        <v>50000</v>
      </c>
      <c r="J8" s="15">
        <v>0</v>
      </c>
      <c r="K8" s="16">
        <f t="shared" si="0"/>
        <v>50000</v>
      </c>
      <c r="L8" s="15">
        <v>1435</v>
      </c>
      <c r="M8" s="15">
        <v>1854</v>
      </c>
      <c r="N8" s="15">
        <v>1520</v>
      </c>
      <c r="O8" s="15">
        <v>0</v>
      </c>
      <c r="P8" s="16">
        <f t="shared" si="1"/>
        <v>4809</v>
      </c>
      <c r="Q8" s="16">
        <f t="shared" si="2"/>
        <v>45191</v>
      </c>
    </row>
    <row r="9" spans="1:17" s="17" customFormat="1" ht="45" customHeight="1" x14ac:dyDescent="0.25">
      <c r="A9" s="12">
        <v>3</v>
      </c>
      <c r="B9" s="13" t="s">
        <v>52</v>
      </c>
      <c r="C9" s="13" t="s">
        <v>16</v>
      </c>
      <c r="D9" s="18" t="s">
        <v>17</v>
      </c>
      <c r="E9" s="12" t="s">
        <v>18</v>
      </c>
      <c r="F9" s="12" t="s">
        <v>19</v>
      </c>
      <c r="G9" s="14">
        <v>44713</v>
      </c>
      <c r="H9" s="14">
        <v>44896</v>
      </c>
      <c r="I9" s="15">
        <v>40000</v>
      </c>
      <c r="J9" s="15">
        <v>0</v>
      </c>
      <c r="K9" s="16">
        <f t="shared" si="0"/>
        <v>40000</v>
      </c>
      <c r="L9" s="15">
        <v>1148</v>
      </c>
      <c r="M9" s="15">
        <v>442.65</v>
      </c>
      <c r="N9" s="15">
        <v>1216</v>
      </c>
      <c r="O9" s="15">
        <v>0</v>
      </c>
      <c r="P9" s="16">
        <f t="shared" ref="P9" si="3">+L9+M9+N9</f>
        <v>2806.65</v>
      </c>
      <c r="Q9" s="16">
        <f t="shared" si="2"/>
        <v>37193.35</v>
      </c>
    </row>
    <row r="10" spans="1:17" s="17" customFormat="1" ht="45" customHeight="1" x14ac:dyDescent="0.25">
      <c r="A10" s="12">
        <v>4</v>
      </c>
      <c r="B10" s="13" t="s">
        <v>98</v>
      </c>
      <c r="C10" s="13" t="s">
        <v>16</v>
      </c>
      <c r="D10" s="18" t="s">
        <v>99</v>
      </c>
      <c r="E10" s="12" t="s">
        <v>18</v>
      </c>
      <c r="F10" s="12" t="s">
        <v>22</v>
      </c>
      <c r="G10" s="14">
        <v>44683</v>
      </c>
      <c r="H10" s="14">
        <v>44867</v>
      </c>
      <c r="I10" s="15">
        <v>40000</v>
      </c>
      <c r="J10" s="15">
        <v>0</v>
      </c>
      <c r="K10" s="16">
        <f t="shared" si="0"/>
        <v>40000</v>
      </c>
      <c r="L10" s="15">
        <v>1148</v>
      </c>
      <c r="M10" s="15">
        <v>442.65</v>
      </c>
      <c r="N10" s="15">
        <v>1216</v>
      </c>
      <c r="O10" s="15">
        <v>0</v>
      </c>
      <c r="P10" s="16">
        <f>+L10+M10+N10</f>
        <v>2806.65</v>
      </c>
      <c r="Q10" s="16">
        <f t="shared" si="2"/>
        <v>37193.35</v>
      </c>
    </row>
    <row r="11" spans="1:17" s="17" customFormat="1" ht="45" customHeight="1" x14ac:dyDescent="0.25">
      <c r="A11" s="12">
        <v>5</v>
      </c>
      <c r="B11" s="13" t="s">
        <v>183</v>
      </c>
      <c r="C11" s="13" t="s">
        <v>16</v>
      </c>
      <c r="D11" s="18" t="s">
        <v>168</v>
      </c>
      <c r="E11" s="12" t="s">
        <v>18</v>
      </c>
      <c r="F11" s="12" t="s">
        <v>22</v>
      </c>
      <c r="G11" s="14">
        <v>44774</v>
      </c>
      <c r="H11" s="14">
        <v>44958</v>
      </c>
      <c r="I11" s="15">
        <v>40000</v>
      </c>
      <c r="J11" s="15">
        <v>0</v>
      </c>
      <c r="K11" s="16">
        <f t="shared" si="0"/>
        <v>40000</v>
      </c>
      <c r="L11" s="15">
        <v>1148</v>
      </c>
      <c r="M11" s="15">
        <v>442.65</v>
      </c>
      <c r="N11" s="15">
        <v>1216</v>
      </c>
      <c r="O11" s="15">
        <v>0</v>
      </c>
      <c r="P11" s="16">
        <f>+L11+M11+N11</f>
        <v>2806.65</v>
      </c>
      <c r="Q11" s="16">
        <f t="shared" si="2"/>
        <v>37193.35</v>
      </c>
    </row>
    <row r="12" spans="1:17" s="17" customFormat="1" ht="45" customHeight="1" x14ac:dyDescent="0.25">
      <c r="A12" s="12">
        <v>6</v>
      </c>
      <c r="B12" s="13" t="s">
        <v>100</v>
      </c>
      <c r="C12" s="13" t="s">
        <v>16</v>
      </c>
      <c r="D12" s="18" t="s">
        <v>101</v>
      </c>
      <c r="E12" s="12" t="s">
        <v>18</v>
      </c>
      <c r="F12" s="12" t="s">
        <v>19</v>
      </c>
      <c r="G12" s="14">
        <v>44683</v>
      </c>
      <c r="H12" s="14">
        <v>44867</v>
      </c>
      <c r="I12" s="15">
        <v>25000</v>
      </c>
      <c r="J12" s="15">
        <v>0</v>
      </c>
      <c r="K12" s="16">
        <f t="shared" si="0"/>
        <v>25000</v>
      </c>
      <c r="L12" s="15">
        <v>717.5</v>
      </c>
      <c r="M12" s="15">
        <v>0</v>
      </c>
      <c r="N12" s="15">
        <v>760</v>
      </c>
      <c r="O12" s="15">
        <v>0</v>
      </c>
      <c r="P12" s="16">
        <f>+L12+M12+N12</f>
        <v>1477.5</v>
      </c>
      <c r="Q12" s="16">
        <f t="shared" si="2"/>
        <v>23522.5</v>
      </c>
    </row>
    <row r="13" spans="1:17" s="17" customFormat="1" ht="45" customHeight="1" x14ac:dyDescent="0.25">
      <c r="A13" s="12">
        <v>7</v>
      </c>
      <c r="B13" s="13" t="s">
        <v>200</v>
      </c>
      <c r="C13" s="13" t="s">
        <v>201</v>
      </c>
      <c r="D13" s="18" t="s">
        <v>29</v>
      </c>
      <c r="E13" s="12" t="s">
        <v>18</v>
      </c>
      <c r="F13" s="12" t="s">
        <v>19</v>
      </c>
      <c r="G13" s="14">
        <v>44805</v>
      </c>
      <c r="H13" s="14">
        <v>44986</v>
      </c>
      <c r="I13" s="15">
        <v>26250</v>
      </c>
      <c r="J13" s="15">
        <v>0</v>
      </c>
      <c r="K13" s="16">
        <f t="shared" si="0"/>
        <v>26250</v>
      </c>
      <c r="L13" s="15">
        <v>753.38</v>
      </c>
      <c r="M13" s="15">
        <v>0</v>
      </c>
      <c r="N13" s="15">
        <v>798</v>
      </c>
      <c r="O13" s="15">
        <v>0</v>
      </c>
      <c r="P13" s="16">
        <f t="shared" ref="P13:P14" si="4">+L13+M13+N13</f>
        <v>1551.38</v>
      </c>
      <c r="Q13" s="16">
        <f t="shared" si="2"/>
        <v>24698.62</v>
      </c>
    </row>
    <row r="14" spans="1:17" s="17" customFormat="1" ht="45" customHeight="1" x14ac:dyDescent="0.25">
      <c r="A14" s="12">
        <v>8</v>
      </c>
      <c r="B14" s="13" t="s">
        <v>129</v>
      </c>
      <c r="C14" s="13" t="s">
        <v>20</v>
      </c>
      <c r="D14" s="18" t="s">
        <v>36</v>
      </c>
      <c r="E14" s="12" t="s">
        <v>18</v>
      </c>
      <c r="F14" s="12" t="s">
        <v>19</v>
      </c>
      <c r="G14" s="14">
        <v>44743</v>
      </c>
      <c r="H14" s="14">
        <v>44927</v>
      </c>
      <c r="I14" s="15">
        <v>60000</v>
      </c>
      <c r="J14" s="15"/>
      <c r="K14" s="16">
        <f t="shared" si="0"/>
        <v>60000</v>
      </c>
      <c r="L14" s="15">
        <v>1722</v>
      </c>
      <c r="M14" s="15">
        <v>3486.65</v>
      </c>
      <c r="N14" s="15">
        <v>1824</v>
      </c>
      <c r="O14" s="15">
        <v>0</v>
      </c>
      <c r="P14" s="16">
        <f t="shared" si="4"/>
        <v>7032.65</v>
      </c>
      <c r="Q14" s="16">
        <f t="shared" si="2"/>
        <v>52967.35</v>
      </c>
    </row>
    <row r="15" spans="1:17" s="17" customFormat="1" ht="47.25" customHeight="1" x14ac:dyDescent="0.25">
      <c r="A15" s="12">
        <v>9</v>
      </c>
      <c r="B15" s="13" t="s">
        <v>89</v>
      </c>
      <c r="C15" s="13" t="s">
        <v>20</v>
      </c>
      <c r="D15" s="18" t="s">
        <v>36</v>
      </c>
      <c r="E15" s="12" t="s">
        <v>18</v>
      </c>
      <c r="F15" s="12" t="s">
        <v>22</v>
      </c>
      <c r="G15" s="14">
        <v>44652</v>
      </c>
      <c r="H15" s="14">
        <v>44835</v>
      </c>
      <c r="I15" s="15">
        <v>50000</v>
      </c>
      <c r="J15" s="15">
        <v>0</v>
      </c>
      <c r="K15" s="16">
        <f t="shared" si="0"/>
        <v>50000</v>
      </c>
      <c r="L15" s="15">
        <v>1435</v>
      </c>
      <c r="M15" s="15">
        <v>1854</v>
      </c>
      <c r="N15" s="15">
        <v>1520</v>
      </c>
      <c r="O15" s="15">
        <v>0</v>
      </c>
      <c r="P15" s="16">
        <f t="shared" ref="P15" si="5">+L15+M15+N15</f>
        <v>4809</v>
      </c>
      <c r="Q15" s="16">
        <f t="shared" si="2"/>
        <v>45191</v>
      </c>
    </row>
    <row r="16" spans="1:17" s="17" customFormat="1" ht="45" customHeight="1" x14ac:dyDescent="0.25">
      <c r="A16" s="12">
        <v>10</v>
      </c>
      <c r="B16" s="13" t="s">
        <v>125</v>
      </c>
      <c r="C16" s="13" t="s">
        <v>20</v>
      </c>
      <c r="D16" s="18" t="s">
        <v>126</v>
      </c>
      <c r="E16" s="12" t="s">
        <v>18</v>
      </c>
      <c r="F16" s="12" t="s">
        <v>19</v>
      </c>
      <c r="G16" s="14">
        <v>44713</v>
      </c>
      <c r="H16" s="14">
        <v>44896</v>
      </c>
      <c r="I16" s="15">
        <v>50000</v>
      </c>
      <c r="J16" s="15">
        <v>0</v>
      </c>
      <c r="K16" s="16">
        <f t="shared" si="0"/>
        <v>50000</v>
      </c>
      <c r="L16" s="15">
        <v>1435</v>
      </c>
      <c r="M16" s="15">
        <v>1854</v>
      </c>
      <c r="N16" s="15">
        <v>1520</v>
      </c>
      <c r="O16" s="15">
        <v>0</v>
      </c>
      <c r="P16" s="16">
        <f t="shared" ref="P16" si="6">+L16+M16+N16</f>
        <v>4809</v>
      </c>
      <c r="Q16" s="16">
        <f t="shared" si="2"/>
        <v>45191</v>
      </c>
    </row>
    <row r="17" spans="1:17" s="17" customFormat="1" ht="45" customHeight="1" x14ac:dyDescent="0.25">
      <c r="A17" s="12">
        <v>11</v>
      </c>
      <c r="B17" s="13" t="s">
        <v>127</v>
      </c>
      <c r="C17" s="13" t="s">
        <v>20</v>
      </c>
      <c r="D17" s="18" t="s">
        <v>21</v>
      </c>
      <c r="E17" s="12" t="s">
        <v>18</v>
      </c>
      <c r="F17" s="12" t="s">
        <v>22</v>
      </c>
      <c r="G17" s="14">
        <v>44743</v>
      </c>
      <c r="H17" s="14">
        <v>44927</v>
      </c>
      <c r="I17" s="15">
        <v>35000</v>
      </c>
      <c r="J17" s="15">
        <v>0</v>
      </c>
      <c r="K17" s="16">
        <f>+I17</f>
        <v>35000</v>
      </c>
      <c r="L17" s="15">
        <v>1004.5</v>
      </c>
      <c r="M17" s="15">
        <v>0</v>
      </c>
      <c r="N17" s="15">
        <v>1064</v>
      </c>
      <c r="O17" s="15">
        <v>0</v>
      </c>
      <c r="P17" s="16">
        <f>+L17+M17+N17</f>
        <v>2068.5</v>
      </c>
      <c r="Q17" s="16">
        <f t="shared" si="2"/>
        <v>32931.5</v>
      </c>
    </row>
    <row r="18" spans="1:17" s="17" customFormat="1" ht="45" customHeight="1" x14ac:dyDescent="0.25">
      <c r="A18" s="12">
        <v>12</v>
      </c>
      <c r="B18" s="13" t="s">
        <v>184</v>
      </c>
      <c r="C18" s="13" t="s">
        <v>20</v>
      </c>
      <c r="D18" s="18" t="s">
        <v>21</v>
      </c>
      <c r="E18" s="12" t="s">
        <v>18</v>
      </c>
      <c r="F18" s="12" t="s">
        <v>19</v>
      </c>
      <c r="G18" s="14">
        <v>44774</v>
      </c>
      <c r="H18" s="14">
        <v>44958</v>
      </c>
      <c r="I18" s="15">
        <v>45000</v>
      </c>
      <c r="J18" s="15">
        <v>0</v>
      </c>
      <c r="K18" s="16">
        <f>+I18</f>
        <v>45000</v>
      </c>
      <c r="L18" s="15">
        <v>1291.5</v>
      </c>
      <c r="M18" s="15">
        <v>1148.32</v>
      </c>
      <c r="N18" s="15">
        <v>1368</v>
      </c>
      <c r="O18" s="15">
        <v>0</v>
      </c>
      <c r="P18" s="16">
        <f>+L18+M18+N18</f>
        <v>3807.8199999999997</v>
      </c>
      <c r="Q18" s="16">
        <f t="shared" si="2"/>
        <v>41192.18</v>
      </c>
    </row>
    <row r="19" spans="1:17" s="17" customFormat="1" ht="45" customHeight="1" x14ac:dyDescent="0.25">
      <c r="A19" s="12">
        <v>13</v>
      </c>
      <c r="B19" s="13" t="s">
        <v>130</v>
      </c>
      <c r="C19" s="13" t="s">
        <v>20</v>
      </c>
      <c r="D19" s="18" t="s">
        <v>21</v>
      </c>
      <c r="E19" s="12" t="s">
        <v>18</v>
      </c>
      <c r="F19" s="12" t="s">
        <v>22</v>
      </c>
      <c r="G19" s="14">
        <v>44743</v>
      </c>
      <c r="H19" s="14">
        <v>44927</v>
      </c>
      <c r="I19" s="15">
        <v>35000</v>
      </c>
      <c r="J19" s="15">
        <v>0</v>
      </c>
      <c r="K19" s="16">
        <f>+I19</f>
        <v>35000</v>
      </c>
      <c r="L19" s="15">
        <v>1004.5</v>
      </c>
      <c r="M19" s="15"/>
      <c r="N19" s="15">
        <v>1064</v>
      </c>
      <c r="O19" s="15">
        <v>0</v>
      </c>
      <c r="P19" s="16">
        <f>+L19+M19+N19</f>
        <v>2068.5</v>
      </c>
      <c r="Q19" s="16">
        <f t="shared" si="2"/>
        <v>32931.5</v>
      </c>
    </row>
    <row r="20" spans="1:17" s="17" customFormat="1" ht="45" customHeight="1" x14ac:dyDescent="0.25">
      <c r="A20" s="12">
        <v>14</v>
      </c>
      <c r="B20" s="13" t="s">
        <v>35</v>
      </c>
      <c r="C20" s="13" t="s">
        <v>20</v>
      </c>
      <c r="D20" s="18" t="s">
        <v>36</v>
      </c>
      <c r="E20" s="12" t="s">
        <v>18</v>
      </c>
      <c r="F20" s="12" t="s">
        <v>19</v>
      </c>
      <c r="G20" s="14">
        <v>44683</v>
      </c>
      <c r="H20" s="14">
        <v>44867</v>
      </c>
      <c r="I20" s="15">
        <v>25000</v>
      </c>
      <c r="J20" s="15">
        <v>0</v>
      </c>
      <c r="K20" s="16">
        <f>+I20+J20</f>
        <v>25000</v>
      </c>
      <c r="L20" s="15">
        <v>717.5</v>
      </c>
      <c r="M20" s="15">
        <v>0</v>
      </c>
      <c r="N20" s="15">
        <v>760</v>
      </c>
      <c r="O20" s="15">
        <v>0</v>
      </c>
      <c r="P20" s="16">
        <f>+L20+M20+N20</f>
        <v>1477.5</v>
      </c>
      <c r="Q20" s="16">
        <f t="shared" si="2"/>
        <v>23522.5</v>
      </c>
    </row>
    <row r="21" spans="1:17" s="17" customFormat="1" ht="45" customHeight="1" x14ac:dyDescent="0.25">
      <c r="A21" s="12">
        <v>15</v>
      </c>
      <c r="B21" s="13" t="s">
        <v>94</v>
      </c>
      <c r="C21" s="13" t="s">
        <v>20</v>
      </c>
      <c r="D21" s="18" t="s">
        <v>21</v>
      </c>
      <c r="E21" s="12" t="s">
        <v>18</v>
      </c>
      <c r="F21" s="12" t="s">
        <v>19</v>
      </c>
      <c r="G21" s="14">
        <v>44652</v>
      </c>
      <c r="H21" s="14">
        <v>44835</v>
      </c>
      <c r="I21" s="15">
        <v>25000</v>
      </c>
      <c r="J21" s="15">
        <v>0</v>
      </c>
      <c r="K21" s="16">
        <f>+I21+J21</f>
        <v>25000</v>
      </c>
      <c r="L21" s="15">
        <v>717.5</v>
      </c>
      <c r="M21" s="15">
        <v>0</v>
      </c>
      <c r="N21" s="15">
        <v>760</v>
      </c>
      <c r="O21" s="15">
        <v>0</v>
      </c>
      <c r="P21" s="16">
        <f>+L21+M21+N21</f>
        <v>1477.5</v>
      </c>
      <c r="Q21" s="16">
        <f t="shared" si="2"/>
        <v>23522.5</v>
      </c>
    </row>
    <row r="22" spans="1:17" s="17" customFormat="1" ht="45" customHeight="1" x14ac:dyDescent="0.25">
      <c r="A22" s="12">
        <v>16</v>
      </c>
      <c r="B22" s="13" t="s">
        <v>53</v>
      </c>
      <c r="C22" s="13" t="s">
        <v>20</v>
      </c>
      <c r="D22" s="18" t="s">
        <v>21</v>
      </c>
      <c r="E22" s="12" t="s">
        <v>18</v>
      </c>
      <c r="F22" s="12" t="s">
        <v>22</v>
      </c>
      <c r="G22" s="14">
        <v>44713</v>
      </c>
      <c r="H22" s="14">
        <v>44896</v>
      </c>
      <c r="I22" s="15">
        <v>15000</v>
      </c>
      <c r="J22" s="15">
        <v>0</v>
      </c>
      <c r="K22" s="16">
        <f t="shared" ref="K22:K109" si="7">+I22+J22</f>
        <v>15000</v>
      </c>
      <c r="L22" s="15">
        <v>430.5</v>
      </c>
      <c r="M22" s="15">
        <v>0</v>
      </c>
      <c r="N22" s="15">
        <v>456</v>
      </c>
      <c r="O22" s="15">
        <v>0</v>
      </c>
      <c r="P22" s="16">
        <f t="shared" ref="P22:P23" si="8">+L22+M22+N22</f>
        <v>886.5</v>
      </c>
      <c r="Q22" s="16">
        <f t="shared" si="2"/>
        <v>14113.5</v>
      </c>
    </row>
    <row r="23" spans="1:17" s="17" customFormat="1" ht="45" customHeight="1" x14ac:dyDescent="0.25">
      <c r="A23" s="12">
        <v>17</v>
      </c>
      <c r="B23" s="13" t="s">
        <v>128</v>
      </c>
      <c r="C23" s="13" t="s">
        <v>20</v>
      </c>
      <c r="D23" s="18" t="s">
        <v>21</v>
      </c>
      <c r="E23" s="12" t="s">
        <v>18</v>
      </c>
      <c r="F23" s="12" t="s">
        <v>22</v>
      </c>
      <c r="G23" s="14">
        <v>44743</v>
      </c>
      <c r="H23" s="14">
        <v>44927</v>
      </c>
      <c r="I23" s="15">
        <v>15000</v>
      </c>
      <c r="J23" s="15">
        <v>0</v>
      </c>
      <c r="K23" s="16">
        <f t="shared" si="7"/>
        <v>15000</v>
      </c>
      <c r="L23" s="15">
        <v>430.5</v>
      </c>
      <c r="M23" s="15">
        <v>0</v>
      </c>
      <c r="N23" s="15">
        <v>456</v>
      </c>
      <c r="O23" s="15">
        <v>0</v>
      </c>
      <c r="P23" s="16">
        <f t="shared" si="8"/>
        <v>886.5</v>
      </c>
      <c r="Q23" s="16">
        <f t="shared" si="2"/>
        <v>14113.5</v>
      </c>
    </row>
    <row r="24" spans="1:17" s="17" customFormat="1" ht="45" customHeight="1" x14ac:dyDescent="0.25">
      <c r="A24" s="12">
        <v>18</v>
      </c>
      <c r="B24" s="13" t="s">
        <v>54</v>
      </c>
      <c r="C24" s="13" t="s">
        <v>23</v>
      </c>
      <c r="D24" s="18" t="s">
        <v>26</v>
      </c>
      <c r="E24" s="12" t="s">
        <v>18</v>
      </c>
      <c r="F24" s="12" t="s">
        <v>19</v>
      </c>
      <c r="G24" s="14">
        <v>44713</v>
      </c>
      <c r="H24" s="14">
        <v>44896</v>
      </c>
      <c r="I24" s="15">
        <v>30000</v>
      </c>
      <c r="J24" s="15">
        <v>0</v>
      </c>
      <c r="K24" s="16">
        <f t="shared" si="7"/>
        <v>30000</v>
      </c>
      <c r="L24" s="15">
        <v>861</v>
      </c>
      <c r="M24" s="15">
        <v>0</v>
      </c>
      <c r="N24" s="15">
        <v>912</v>
      </c>
      <c r="O24" s="15">
        <v>0</v>
      </c>
      <c r="P24" s="16">
        <f t="shared" ref="P24:P38" si="9">+L24+M24+N24</f>
        <v>1773</v>
      </c>
      <c r="Q24" s="16">
        <f t="shared" si="2"/>
        <v>28227</v>
      </c>
    </row>
    <row r="25" spans="1:17" s="17" customFormat="1" ht="45" customHeight="1" x14ac:dyDescent="0.25">
      <c r="A25" s="12">
        <v>19</v>
      </c>
      <c r="B25" s="13" t="s">
        <v>55</v>
      </c>
      <c r="C25" s="13" t="s">
        <v>23</v>
      </c>
      <c r="D25" s="18" t="s">
        <v>24</v>
      </c>
      <c r="E25" s="12" t="s">
        <v>18</v>
      </c>
      <c r="F25" s="12" t="s">
        <v>22</v>
      </c>
      <c r="G25" s="14">
        <v>44713</v>
      </c>
      <c r="H25" s="14">
        <v>44896</v>
      </c>
      <c r="I25" s="15">
        <v>20000</v>
      </c>
      <c r="J25" s="15">
        <v>0</v>
      </c>
      <c r="K25" s="16">
        <f t="shared" si="7"/>
        <v>20000</v>
      </c>
      <c r="L25" s="15">
        <v>574</v>
      </c>
      <c r="M25" s="15"/>
      <c r="N25" s="15">
        <v>608</v>
      </c>
      <c r="O25" s="15">
        <v>0</v>
      </c>
      <c r="P25" s="16">
        <f t="shared" si="9"/>
        <v>1182</v>
      </c>
      <c r="Q25" s="16">
        <f t="shared" si="2"/>
        <v>18818</v>
      </c>
    </row>
    <row r="26" spans="1:17" s="17" customFormat="1" ht="45" customHeight="1" x14ac:dyDescent="0.25">
      <c r="A26" s="12">
        <v>20</v>
      </c>
      <c r="B26" s="13" t="s">
        <v>131</v>
      </c>
      <c r="C26" s="13" t="s">
        <v>23</v>
      </c>
      <c r="D26" s="18" t="s">
        <v>132</v>
      </c>
      <c r="E26" s="12" t="s">
        <v>18</v>
      </c>
      <c r="F26" s="12" t="s">
        <v>19</v>
      </c>
      <c r="G26" s="14">
        <v>44743</v>
      </c>
      <c r="H26" s="14">
        <v>44927</v>
      </c>
      <c r="I26" s="15">
        <v>20000</v>
      </c>
      <c r="J26" s="15">
        <v>0</v>
      </c>
      <c r="K26" s="16">
        <f t="shared" si="7"/>
        <v>20000</v>
      </c>
      <c r="L26" s="15">
        <v>574</v>
      </c>
      <c r="M26" s="15">
        <v>0</v>
      </c>
      <c r="N26" s="15">
        <v>608</v>
      </c>
      <c r="O26" s="15">
        <v>0</v>
      </c>
      <c r="P26" s="16">
        <f t="shared" si="9"/>
        <v>1182</v>
      </c>
      <c r="Q26" s="16">
        <f t="shared" si="2"/>
        <v>18818</v>
      </c>
    </row>
    <row r="27" spans="1:17" s="17" customFormat="1" ht="45" customHeight="1" x14ac:dyDescent="0.25">
      <c r="A27" s="12">
        <v>21</v>
      </c>
      <c r="B27" s="13" t="s">
        <v>185</v>
      </c>
      <c r="C27" s="13" t="s">
        <v>23</v>
      </c>
      <c r="D27" s="18" t="s">
        <v>24</v>
      </c>
      <c r="E27" s="12" t="s">
        <v>18</v>
      </c>
      <c r="F27" s="12" t="s">
        <v>19</v>
      </c>
      <c r="G27" s="14">
        <v>44774</v>
      </c>
      <c r="H27" s="14">
        <v>44958</v>
      </c>
      <c r="I27" s="15">
        <v>20000</v>
      </c>
      <c r="J27" s="15">
        <v>0</v>
      </c>
      <c r="K27" s="16">
        <f t="shared" ref="K27" si="10">+I27+J27</f>
        <v>20000</v>
      </c>
      <c r="L27" s="15">
        <v>574</v>
      </c>
      <c r="M27" s="15">
        <v>0</v>
      </c>
      <c r="N27" s="15">
        <v>608</v>
      </c>
      <c r="O27" s="15">
        <v>0</v>
      </c>
      <c r="P27" s="16">
        <f t="shared" ref="P27" si="11">+L27+M27+N27</f>
        <v>1182</v>
      </c>
      <c r="Q27" s="16">
        <f t="shared" si="2"/>
        <v>18818</v>
      </c>
    </row>
    <row r="28" spans="1:17" s="17" customFormat="1" ht="45" customHeight="1" x14ac:dyDescent="0.25">
      <c r="A28" s="12">
        <v>22</v>
      </c>
      <c r="B28" s="13" t="s">
        <v>202</v>
      </c>
      <c r="C28" s="13" t="s">
        <v>23</v>
      </c>
      <c r="D28" s="18" t="s">
        <v>24</v>
      </c>
      <c r="E28" s="12" t="s">
        <v>18</v>
      </c>
      <c r="F28" s="12" t="s">
        <v>22</v>
      </c>
      <c r="G28" s="14">
        <v>44805</v>
      </c>
      <c r="H28" s="14">
        <v>44986</v>
      </c>
      <c r="I28" s="15">
        <v>20000</v>
      </c>
      <c r="J28" s="15">
        <v>0</v>
      </c>
      <c r="K28" s="16">
        <f t="shared" ref="K28" si="12">+I28+J28</f>
        <v>20000</v>
      </c>
      <c r="L28" s="15">
        <v>574</v>
      </c>
      <c r="M28" s="15">
        <v>0</v>
      </c>
      <c r="N28" s="15">
        <v>608</v>
      </c>
      <c r="O28" s="15">
        <v>0</v>
      </c>
      <c r="P28" s="16">
        <f t="shared" ref="P28" si="13">+L28+M28+N28</f>
        <v>1182</v>
      </c>
      <c r="Q28" s="16">
        <f t="shared" si="2"/>
        <v>18818</v>
      </c>
    </row>
    <row r="29" spans="1:17" s="17" customFormat="1" ht="45" customHeight="1" x14ac:dyDescent="0.25">
      <c r="A29" s="12">
        <v>23</v>
      </c>
      <c r="B29" s="13" t="s">
        <v>56</v>
      </c>
      <c r="C29" s="13" t="s">
        <v>23</v>
      </c>
      <c r="D29" s="18" t="s">
        <v>57</v>
      </c>
      <c r="E29" s="12" t="s">
        <v>18</v>
      </c>
      <c r="F29" s="12" t="s">
        <v>22</v>
      </c>
      <c r="G29" s="14">
        <v>44713</v>
      </c>
      <c r="H29" s="14">
        <v>44896</v>
      </c>
      <c r="I29" s="15">
        <v>15000</v>
      </c>
      <c r="J29" s="15">
        <v>0</v>
      </c>
      <c r="K29" s="16">
        <f t="shared" si="7"/>
        <v>15000</v>
      </c>
      <c r="L29" s="15">
        <v>430.5</v>
      </c>
      <c r="M29" s="15">
        <v>0</v>
      </c>
      <c r="N29" s="15">
        <v>456</v>
      </c>
      <c r="O29" s="15">
        <v>0</v>
      </c>
      <c r="P29" s="16">
        <f t="shared" si="9"/>
        <v>886.5</v>
      </c>
      <c r="Q29" s="16">
        <f t="shared" si="2"/>
        <v>14113.5</v>
      </c>
    </row>
    <row r="30" spans="1:17" s="17" customFormat="1" ht="45" customHeight="1" x14ac:dyDescent="0.25">
      <c r="A30" s="12">
        <v>24</v>
      </c>
      <c r="B30" s="13" t="s">
        <v>133</v>
      </c>
      <c r="C30" s="13" t="s">
        <v>23</v>
      </c>
      <c r="D30" s="18" t="s">
        <v>25</v>
      </c>
      <c r="E30" s="12" t="s">
        <v>18</v>
      </c>
      <c r="F30" s="12" t="s">
        <v>19</v>
      </c>
      <c r="G30" s="14">
        <v>44743</v>
      </c>
      <c r="H30" s="14">
        <v>44927</v>
      </c>
      <c r="I30" s="15">
        <v>15000</v>
      </c>
      <c r="J30" s="15">
        <v>0</v>
      </c>
      <c r="K30" s="16">
        <f t="shared" ref="K30" si="14">+I30+J30</f>
        <v>15000</v>
      </c>
      <c r="L30" s="15">
        <v>430.5</v>
      </c>
      <c r="M30" s="15">
        <v>0</v>
      </c>
      <c r="N30" s="15">
        <v>456</v>
      </c>
      <c r="O30" s="15">
        <v>0</v>
      </c>
      <c r="P30" s="16">
        <f t="shared" ref="P30" si="15">+L30+M30+N30</f>
        <v>886.5</v>
      </c>
      <c r="Q30" s="16">
        <f t="shared" si="2"/>
        <v>14113.5</v>
      </c>
    </row>
    <row r="31" spans="1:17" s="17" customFormat="1" ht="45" customHeight="1" x14ac:dyDescent="0.25">
      <c r="A31" s="12">
        <v>25</v>
      </c>
      <c r="B31" s="13" t="s">
        <v>58</v>
      </c>
      <c r="C31" s="13" t="s">
        <v>23</v>
      </c>
      <c r="D31" s="18" t="s">
        <v>59</v>
      </c>
      <c r="E31" s="12" t="s">
        <v>18</v>
      </c>
      <c r="F31" s="12" t="s">
        <v>19</v>
      </c>
      <c r="G31" s="14">
        <v>44683</v>
      </c>
      <c r="H31" s="14">
        <v>44867</v>
      </c>
      <c r="I31" s="15">
        <v>10000</v>
      </c>
      <c r="J31" s="15">
        <v>0</v>
      </c>
      <c r="K31" s="16">
        <f>+I31+J31</f>
        <v>10000</v>
      </c>
      <c r="L31" s="15">
        <f>+I31*2.87/100</f>
        <v>287</v>
      </c>
      <c r="M31" s="15">
        <v>0</v>
      </c>
      <c r="N31" s="15">
        <f>+I31*3.04/100</f>
        <v>304</v>
      </c>
      <c r="O31" s="15">
        <v>0</v>
      </c>
      <c r="P31" s="16">
        <f t="shared" si="9"/>
        <v>591</v>
      </c>
      <c r="Q31" s="16">
        <f t="shared" si="2"/>
        <v>9409</v>
      </c>
    </row>
    <row r="32" spans="1:17" s="17" customFormat="1" ht="45" customHeight="1" x14ac:dyDescent="0.25">
      <c r="A32" s="12">
        <v>26</v>
      </c>
      <c r="B32" s="13" t="s">
        <v>203</v>
      </c>
      <c r="C32" s="13" t="s">
        <v>204</v>
      </c>
      <c r="D32" s="18" t="s">
        <v>205</v>
      </c>
      <c r="E32" s="12" t="s">
        <v>18</v>
      </c>
      <c r="F32" s="12" t="s">
        <v>22</v>
      </c>
      <c r="G32" s="14">
        <v>44805</v>
      </c>
      <c r="H32" s="14">
        <v>44986</v>
      </c>
      <c r="I32" s="15">
        <v>40000</v>
      </c>
      <c r="J32" s="15">
        <v>0</v>
      </c>
      <c r="K32" s="16">
        <f>+I32+J32</f>
        <v>40000</v>
      </c>
      <c r="L32" s="15">
        <v>1148</v>
      </c>
      <c r="M32" s="15">
        <v>442.65</v>
      </c>
      <c r="N32" s="15">
        <v>1216</v>
      </c>
      <c r="O32" s="15">
        <v>0</v>
      </c>
      <c r="P32" s="16">
        <f t="shared" ref="P32" si="16">+L32+M32+N32</f>
        <v>2806.65</v>
      </c>
      <c r="Q32" s="16">
        <f t="shared" si="2"/>
        <v>37193.35</v>
      </c>
    </row>
    <row r="33" spans="1:20" s="17" customFormat="1" ht="45" customHeight="1" x14ac:dyDescent="0.25">
      <c r="A33" s="12">
        <v>27</v>
      </c>
      <c r="B33" s="13" t="s">
        <v>186</v>
      </c>
      <c r="C33" s="13" t="s">
        <v>196</v>
      </c>
      <c r="D33" s="18" t="s">
        <v>187</v>
      </c>
      <c r="E33" s="12" t="s">
        <v>18</v>
      </c>
      <c r="F33" s="12" t="s">
        <v>19</v>
      </c>
      <c r="G33" s="14">
        <v>44774</v>
      </c>
      <c r="H33" s="14">
        <v>44958</v>
      </c>
      <c r="I33" s="15">
        <v>25000</v>
      </c>
      <c r="J33" s="15">
        <v>0</v>
      </c>
      <c r="K33" s="16">
        <f>+I33+J33</f>
        <v>25000</v>
      </c>
      <c r="L33" s="15">
        <v>717.5</v>
      </c>
      <c r="M33" s="15">
        <v>0</v>
      </c>
      <c r="N33" s="15">
        <v>760</v>
      </c>
      <c r="O33" s="15">
        <v>0</v>
      </c>
      <c r="P33" s="16">
        <f>+L33+M33+N33</f>
        <v>1477.5</v>
      </c>
      <c r="Q33" s="16">
        <f t="shared" si="2"/>
        <v>23522.5</v>
      </c>
    </row>
    <row r="34" spans="1:20" s="17" customFormat="1" ht="45" customHeight="1" x14ac:dyDescent="0.25">
      <c r="A34" s="12">
        <v>28</v>
      </c>
      <c r="B34" s="13" t="s">
        <v>206</v>
      </c>
      <c r="C34" s="13" t="s">
        <v>196</v>
      </c>
      <c r="D34" s="18" t="s">
        <v>27</v>
      </c>
      <c r="E34" s="12" t="s">
        <v>18</v>
      </c>
      <c r="F34" s="12" t="s">
        <v>19</v>
      </c>
      <c r="G34" s="14">
        <v>44805</v>
      </c>
      <c r="H34" s="14">
        <v>44986</v>
      </c>
      <c r="I34" s="15">
        <v>25000</v>
      </c>
      <c r="J34" s="15">
        <v>0</v>
      </c>
      <c r="K34" s="16">
        <f>+I34+J34</f>
        <v>25000</v>
      </c>
      <c r="L34" s="15">
        <v>717.5</v>
      </c>
      <c r="M34" s="15">
        <v>0</v>
      </c>
      <c r="N34" s="15">
        <v>760</v>
      </c>
      <c r="O34" s="15">
        <v>0</v>
      </c>
      <c r="P34" s="16">
        <f>+L34+M34+N34</f>
        <v>1477.5</v>
      </c>
      <c r="Q34" s="16">
        <f t="shared" si="2"/>
        <v>23522.5</v>
      </c>
    </row>
    <row r="35" spans="1:20" s="17" customFormat="1" ht="45" customHeight="1" x14ac:dyDescent="0.25">
      <c r="A35" s="12">
        <v>29</v>
      </c>
      <c r="B35" s="13" t="s">
        <v>191</v>
      </c>
      <c r="C35" s="13" t="s">
        <v>198</v>
      </c>
      <c r="D35" s="18" t="s">
        <v>27</v>
      </c>
      <c r="E35" s="12" t="s">
        <v>18</v>
      </c>
      <c r="F35" s="12" t="s">
        <v>22</v>
      </c>
      <c r="G35" s="14">
        <v>44774</v>
      </c>
      <c r="H35" s="14">
        <v>44958</v>
      </c>
      <c r="I35" s="15">
        <v>20000</v>
      </c>
      <c r="J35" s="15">
        <v>0</v>
      </c>
      <c r="K35" s="16">
        <f t="shared" ref="K35" si="17">+I35+J35</f>
        <v>20000</v>
      </c>
      <c r="L35" s="15">
        <v>574</v>
      </c>
      <c r="M35" s="15">
        <v>0</v>
      </c>
      <c r="N35" s="15">
        <v>608</v>
      </c>
      <c r="O35" s="15">
        <v>0</v>
      </c>
      <c r="P35" s="16">
        <f t="shared" ref="P35" si="18">+L35+M35+N35</f>
        <v>1182</v>
      </c>
      <c r="Q35" s="16">
        <f t="shared" si="2"/>
        <v>18818</v>
      </c>
    </row>
    <row r="36" spans="1:20" s="17" customFormat="1" ht="45" customHeight="1" x14ac:dyDescent="0.25">
      <c r="A36" s="12">
        <v>30</v>
      </c>
      <c r="B36" s="13" t="s">
        <v>208</v>
      </c>
      <c r="C36" s="13" t="s">
        <v>198</v>
      </c>
      <c r="D36" s="18" t="s">
        <v>110</v>
      </c>
      <c r="E36" s="12" t="s">
        <v>18</v>
      </c>
      <c r="F36" s="12" t="s">
        <v>19</v>
      </c>
      <c r="G36" s="14">
        <v>44805</v>
      </c>
      <c r="H36" s="14">
        <v>44986</v>
      </c>
      <c r="I36" s="15">
        <v>20000</v>
      </c>
      <c r="J36" s="15">
        <v>0</v>
      </c>
      <c r="K36" s="16">
        <f t="shared" ref="K36" si="19">+I36+J36</f>
        <v>20000</v>
      </c>
      <c r="L36" s="15">
        <v>574</v>
      </c>
      <c r="M36" s="15">
        <v>0</v>
      </c>
      <c r="N36" s="15">
        <v>608</v>
      </c>
      <c r="O36" s="15">
        <v>0</v>
      </c>
      <c r="P36" s="16">
        <f t="shared" ref="P36" si="20">+L36+M36+N36</f>
        <v>1182</v>
      </c>
      <c r="Q36" s="16">
        <f t="shared" si="2"/>
        <v>18818</v>
      </c>
    </row>
    <row r="37" spans="1:20" s="17" customFormat="1" ht="45" customHeight="1" x14ac:dyDescent="0.25">
      <c r="A37" s="12">
        <v>31</v>
      </c>
      <c r="B37" s="13" t="s">
        <v>134</v>
      </c>
      <c r="C37" s="13" t="s">
        <v>135</v>
      </c>
      <c r="D37" s="18" t="s">
        <v>30</v>
      </c>
      <c r="E37" s="12" t="s">
        <v>18</v>
      </c>
      <c r="F37" s="12" t="s">
        <v>22</v>
      </c>
      <c r="G37" s="14">
        <v>44743</v>
      </c>
      <c r="H37" s="14">
        <v>44927</v>
      </c>
      <c r="I37" s="15">
        <v>40000</v>
      </c>
      <c r="J37" s="15">
        <v>0</v>
      </c>
      <c r="K37" s="16">
        <f>+I37+J37</f>
        <v>40000</v>
      </c>
      <c r="L37" s="15">
        <v>1148</v>
      </c>
      <c r="M37" s="15">
        <v>442.65</v>
      </c>
      <c r="N37" s="15">
        <v>1216</v>
      </c>
      <c r="O37" s="15">
        <v>0</v>
      </c>
      <c r="P37" s="16">
        <f t="shared" si="9"/>
        <v>2806.65</v>
      </c>
      <c r="Q37" s="16">
        <f t="shared" si="2"/>
        <v>37193.35</v>
      </c>
    </row>
    <row r="38" spans="1:20" s="17" customFormat="1" ht="45" customHeight="1" x14ac:dyDescent="0.25">
      <c r="A38" s="12">
        <v>32</v>
      </c>
      <c r="B38" s="13" t="s">
        <v>102</v>
      </c>
      <c r="C38" s="13" t="s">
        <v>28</v>
      </c>
      <c r="D38" s="18" t="s">
        <v>103</v>
      </c>
      <c r="E38" s="12" t="s">
        <v>18</v>
      </c>
      <c r="F38" s="12" t="s">
        <v>19</v>
      </c>
      <c r="G38" s="14">
        <v>44683</v>
      </c>
      <c r="H38" s="14">
        <v>44867</v>
      </c>
      <c r="I38" s="15">
        <v>50000</v>
      </c>
      <c r="J38" s="15">
        <v>0</v>
      </c>
      <c r="K38" s="16">
        <f t="shared" si="7"/>
        <v>50000</v>
      </c>
      <c r="L38" s="15">
        <v>1435</v>
      </c>
      <c r="M38" s="15">
        <v>1854</v>
      </c>
      <c r="N38" s="15">
        <v>1520</v>
      </c>
      <c r="O38" s="15">
        <v>0</v>
      </c>
      <c r="P38" s="16">
        <f t="shared" si="9"/>
        <v>4809</v>
      </c>
      <c r="Q38" s="16">
        <f t="shared" si="2"/>
        <v>45191</v>
      </c>
    </row>
    <row r="39" spans="1:20" s="17" customFormat="1" ht="45" customHeight="1" x14ac:dyDescent="0.25">
      <c r="A39" s="12">
        <v>33</v>
      </c>
      <c r="B39" s="13" t="s">
        <v>169</v>
      </c>
      <c r="C39" s="13" t="s">
        <v>28</v>
      </c>
      <c r="D39" s="18" t="s">
        <v>123</v>
      </c>
      <c r="E39" s="12" t="s">
        <v>18</v>
      </c>
      <c r="F39" s="12" t="s">
        <v>22</v>
      </c>
      <c r="G39" s="14">
        <v>44774</v>
      </c>
      <c r="H39" s="14">
        <v>44958</v>
      </c>
      <c r="I39" s="15">
        <v>25000</v>
      </c>
      <c r="J39" s="15">
        <v>0</v>
      </c>
      <c r="K39" s="16">
        <f t="shared" si="7"/>
        <v>25000</v>
      </c>
      <c r="L39" s="15">
        <v>717.5</v>
      </c>
      <c r="M39" s="15">
        <v>0</v>
      </c>
      <c r="N39" s="15">
        <v>760</v>
      </c>
      <c r="O39" s="15">
        <v>0</v>
      </c>
      <c r="P39" s="16">
        <f>+L39+M39+N39</f>
        <v>1477.5</v>
      </c>
      <c r="Q39" s="16">
        <f t="shared" si="2"/>
        <v>23522.5</v>
      </c>
    </row>
    <row r="40" spans="1:20" s="17" customFormat="1" ht="45" customHeight="1" x14ac:dyDescent="0.25">
      <c r="A40" s="12">
        <v>34</v>
      </c>
      <c r="B40" s="13" t="s">
        <v>60</v>
      </c>
      <c r="C40" s="13" t="s">
        <v>111</v>
      </c>
      <c r="D40" s="18" t="s">
        <v>34</v>
      </c>
      <c r="E40" s="12" t="s">
        <v>18</v>
      </c>
      <c r="F40" s="12" t="s">
        <v>19</v>
      </c>
      <c r="G40" s="14">
        <v>44713</v>
      </c>
      <c r="H40" s="14">
        <v>44896</v>
      </c>
      <c r="I40" s="15">
        <v>30000</v>
      </c>
      <c r="J40" s="15">
        <v>0</v>
      </c>
      <c r="K40" s="16">
        <f>+I40+J40</f>
        <v>30000</v>
      </c>
      <c r="L40" s="15">
        <v>861</v>
      </c>
      <c r="M40" s="15">
        <v>0</v>
      </c>
      <c r="N40" s="15">
        <v>912</v>
      </c>
      <c r="O40" s="15">
        <v>0</v>
      </c>
      <c r="P40" s="16">
        <f>+L40+M40+N40</f>
        <v>1773</v>
      </c>
      <c r="Q40" s="16">
        <f t="shared" si="2"/>
        <v>28227</v>
      </c>
    </row>
    <row r="41" spans="1:20" s="17" customFormat="1" ht="45" customHeight="1" x14ac:dyDescent="0.25">
      <c r="A41" s="12">
        <v>35</v>
      </c>
      <c r="B41" s="13" t="s">
        <v>188</v>
      </c>
      <c r="C41" s="13" t="s">
        <v>197</v>
      </c>
      <c r="D41" s="18" t="s">
        <v>189</v>
      </c>
      <c r="E41" s="12" t="s">
        <v>18</v>
      </c>
      <c r="F41" s="12" t="s">
        <v>19</v>
      </c>
      <c r="G41" s="14">
        <v>44774</v>
      </c>
      <c r="H41" s="14">
        <v>44958</v>
      </c>
      <c r="I41" s="15">
        <v>25000</v>
      </c>
      <c r="J41" s="15">
        <v>0</v>
      </c>
      <c r="K41" s="16">
        <f t="shared" ref="K41:K43" si="21">+I41+J41</f>
        <v>25000</v>
      </c>
      <c r="L41" s="15">
        <v>717.5</v>
      </c>
      <c r="M41" s="15">
        <v>0</v>
      </c>
      <c r="N41" s="15">
        <v>760</v>
      </c>
      <c r="O41" s="15">
        <v>0</v>
      </c>
      <c r="P41" s="16">
        <f>+L41+M41+N41</f>
        <v>1477.5</v>
      </c>
      <c r="Q41" s="16">
        <f t="shared" si="2"/>
        <v>23522.5</v>
      </c>
    </row>
    <row r="42" spans="1:20" s="17" customFormat="1" ht="45" customHeight="1" x14ac:dyDescent="0.25">
      <c r="A42" s="12">
        <v>36</v>
      </c>
      <c r="B42" s="13" t="s">
        <v>207</v>
      </c>
      <c r="C42" s="13" t="s">
        <v>197</v>
      </c>
      <c r="D42" s="18" t="s">
        <v>29</v>
      </c>
      <c r="E42" s="12" t="s">
        <v>18</v>
      </c>
      <c r="F42" s="12" t="s">
        <v>19</v>
      </c>
      <c r="G42" s="14">
        <v>44805</v>
      </c>
      <c r="H42" s="14">
        <v>44986</v>
      </c>
      <c r="I42" s="15">
        <v>25000</v>
      </c>
      <c r="J42" s="15">
        <v>0</v>
      </c>
      <c r="K42" s="16">
        <f t="shared" ref="K42" si="22">+I42+J42</f>
        <v>25000</v>
      </c>
      <c r="L42" s="15">
        <v>717.5</v>
      </c>
      <c r="M42" s="15">
        <v>0</v>
      </c>
      <c r="N42" s="15">
        <v>760</v>
      </c>
      <c r="O42" s="15">
        <v>0</v>
      </c>
      <c r="P42" s="16">
        <f>+L42+M42+N42</f>
        <v>1477.5</v>
      </c>
      <c r="Q42" s="16">
        <f t="shared" si="2"/>
        <v>23522.5</v>
      </c>
    </row>
    <row r="43" spans="1:20" s="17" customFormat="1" ht="45" customHeight="1" x14ac:dyDescent="0.25">
      <c r="A43" s="12">
        <v>37</v>
      </c>
      <c r="B43" s="13" t="s">
        <v>190</v>
      </c>
      <c r="C43" s="13" t="s">
        <v>197</v>
      </c>
      <c r="D43" s="18" t="s">
        <v>189</v>
      </c>
      <c r="E43" s="12" t="s">
        <v>18</v>
      </c>
      <c r="F43" s="12" t="s">
        <v>19</v>
      </c>
      <c r="G43" s="14">
        <v>44774</v>
      </c>
      <c r="H43" s="14">
        <v>44958</v>
      </c>
      <c r="I43" s="15">
        <v>20000</v>
      </c>
      <c r="J43" s="15">
        <v>0</v>
      </c>
      <c r="K43" s="16">
        <f t="shared" si="21"/>
        <v>20000</v>
      </c>
      <c r="L43" s="15">
        <v>574</v>
      </c>
      <c r="M43" s="15">
        <v>0</v>
      </c>
      <c r="N43" s="15">
        <v>608</v>
      </c>
      <c r="O43" s="15">
        <v>0</v>
      </c>
      <c r="P43" s="16">
        <f t="shared" ref="P43:P45" si="23">+L43+M43+N43</f>
        <v>1182</v>
      </c>
      <c r="Q43" s="16">
        <f t="shared" si="2"/>
        <v>18818</v>
      </c>
    </row>
    <row r="44" spans="1:20" s="17" customFormat="1" ht="45" customHeight="1" x14ac:dyDescent="0.25">
      <c r="A44" s="12">
        <v>38</v>
      </c>
      <c r="B44" s="13" t="s">
        <v>211</v>
      </c>
      <c r="C44" s="13" t="s">
        <v>212</v>
      </c>
      <c r="D44" s="18" t="s">
        <v>30</v>
      </c>
      <c r="E44" s="12" t="s">
        <v>18</v>
      </c>
      <c r="F44" s="12" t="s">
        <v>22</v>
      </c>
      <c r="G44" s="14">
        <v>44805</v>
      </c>
      <c r="H44" s="14">
        <v>44986</v>
      </c>
      <c r="I44" s="15">
        <v>40000</v>
      </c>
      <c r="J44" s="15">
        <v>0</v>
      </c>
      <c r="K44" s="16">
        <f>+I44+J44</f>
        <v>40000</v>
      </c>
      <c r="L44" s="15">
        <v>1148</v>
      </c>
      <c r="M44" s="15">
        <v>442.65</v>
      </c>
      <c r="N44" s="15">
        <v>1216</v>
      </c>
      <c r="O44" s="15">
        <v>0</v>
      </c>
      <c r="P44" s="16">
        <f t="shared" ref="P44" si="24">+L44+M44+N44</f>
        <v>2806.65</v>
      </c>
      <c r="Q44" s="16">
        <f t="shared" si="2"/>
        <v>37193.35</v>
      </c>
    </row>
    <row r="45" spans="1:20" s="17" customFormat="1" ht="45" customHeight="1" x14ac:dyDescent="0.25">
      <c r="A45" s="12">
        <v>39</v>
      </c>
      <c r="B45" s="13" t="s">
        <v>192</v>
      </c>
      <c r="C45" s="13" t="s">
        <v>79</v>
      </c>
      <c r="D45" s="18" t="s">
        <v>30</v>
      </c>
      <c r="E45" s="12" t="s">
        <v>18</v>
      </c>
      <c r="F45" s="12" t="s">
        <v>22</v>
      </c>
      <c r="G45" s="14">
        <v>44774</v>
      </c>
      <c r="H45" s="14">
        <v>44958</v>
      </c>
      <c r="I45" s="15">
        <v>40000</v>
      </c>
      <c r="J45" s="15">
        <v>0</v>
      </c>
      <c r="K45" s="16">
        <f>+I45+J45</f>
        <v>40000</v>
      </c>
      <c r="L45" s="15">
        <v>1148</v>
      </c>
      <c r="M45" s="15">
        <v>442.65</v>
      </c>
      <c r="N45" s="15">
        <v>1216</v>
      </c>
      <c r="O45" s="15">
        <v>0</v>
      </c>
      <c r="P45" s="16">
        <f t="shared" si="23"/>
        <v>2806.65</v>
      </c>
      <c r="Q45" s="16">
        <f t="shared" si="2"/>
        <v>37193.35</v>
      </c>
      <c r="T45" s="38"/>
    </row>
    <row r="46" spans="1:20" s="17" customFormat="1" ht="45" customHeight="1" x14ac:dyDescent="0.25">
      <c r="A46" s="12">
        <v>40</v>
      </c>
      <c r="B46" s="13" t="s">
        <v>213</v>
      </c>
      <c r="C46" s="13" t="s">
        <v>79</v>
      </c>
      <c r="D46" s="18" t="s">
        <v>30</v>
      </c>
      <c r="E46" s="12" t="s">
        <v>18</v>
      </c>
      <c r="F46" s="12" t="s">
        <v>22</v>
      </c>
      <c r="G46" s="14">
        <v>44805</v>
      </c>
      <c r="H46" s="14">
        <v>44986</v>
      </c>
      <c r="I46" s="15">
        <v>40000</v>
      </c>
      <c r="J46" s="15">
        <v>0</v>
      </c>
      <c r="K46" s="16">
        <f>+I46+J46</f>
        <v>40000</v>
      </c>
      <c r="L46" s="15">
        <v>1148</v>
      </c>
      <c r="M46" s="15">
        <v>442.65</v>
      </c>
      <c r="N46" s="15">
        <v>1216</v>
      </c>
      <c r="O46" s="15">
        <v>0</v>
      </c>
      <c r="P46" s="16">
        <f t="shared" ref="P46" si="25">+L46+M46+N46</f>
        <v>2806.65</v>
      </c>
      <c r="Q46" s="16">
        <f t="shared" si="2"/>
        <v>37193.35</v>
      </c>
      <c r="T46" s="38"/>
    </row>
    <row r="47" spans="1:20" s="17" customFormat="1" ht="45" customHeight="1" x14ac:dyDescent="0.25">
      <c r="A47" s="12">
        <v>41</v>
      </c>
      <c r="B47" s="13" t="s">
        <v>78</v>
      </c>
      <c r="C47" s="13" t="s">
        <v>79</v>
      </c>
      <c r="D47" s="18" t="s">
        <v>30</v>
      </c>
      <c r="E47" s="12" t="s">
        <v>18</v>
      </c>
      <c r="F47" s="12" t="s">
        <v>19</v>
      </c>
      <c r="G47" s="14">
        <v>44805</v>
      </c>
      <c r="H47" s="14">
        <v>44986</v>
      </c>
      <c r="I47" s="15">
        <v>35000</v>
      </c>
      <c r="J47" s="15">
        <v>0</v>
      </c>
      <c r="K47" s="16">
        <f t="shared" si="7"/>
        <v>35000</v>
      </c>
      <c r="L47" s="15">
        <v>1004.5</v>
      </c>
      <c r="M47" s="15">
        <v>0</v>
      </c>
      <c r="N47" s="15">
        <v>1064</v>
      </c>
      <c r="O47" s="15">
        <v>0</v>
      </c>
      <c r="P47" s="16">
        <f t="shared" ref="P47" si="26">+L47+M47+N47</f>
        <v>2068.5</v>
      </c>
      <c r="Q47" s="16">
        <f t="shared" si="2"/>
        <v>32931.5</v>
      </c>
    </row>
    <row r="48" spans="1:20" s="17" customFormat="1" ht="45" customHeight="1" x14ac:dyDescent="0.25">
      <c r="A48" s="12">
        <v>42</v>
      </c>
      <c r="B48" s="13" t="s">
        <v>80</v>
      </c>
      <c r="C48" s="13" t="s">
        <v>79</v>
      </c>
      <c r="D48" s="18" t="s">
        <v>29</v>
      </c>
      <c r="E48" s="12" t="s">
        <v>18</v>
      </c>
      <c r="F48" s="12" t="s">
        <v>19</v>
      </c>
      <c r="G48" s="14">
        <v>44805</v>
      </c>
      <c r="H48" s="14">
        <v>44986</v>
      </c>
      <c r="I48" s="15">
        <v>30000</v>
      </c>
      <c r="J48" s="15">
        <v>0</v>
      </c>
      <c r="K48" s="16">
        <f t="shared" si="7"/>
        <v>30000</v>
      </c>
      <c r="L48" s="15">
        <v>861</v>
      </c>
      <c r="M48" s="15">
        <v>0</v>
      </c>
      <c r="N48" s="15">
        <v>912</v>
      </c>
      <c r="O48" s="15">
        <v>0</v>
      </c>
      <c r="P48" s="16">
        <f t="shared" ref="P48:P50" si="27">+L48+M48+N48</f>
        <v>1773</v>
      </c>
      <c r="Q48" s="16">
        <f t="shared" si="2"/>
        <v>28227</v>
      </c>
    </row>
    <row r="49" spans="1:17" s="17" customFormat="1" ht="45" customHeight="1" x14ac:dyDescent="0.25">
      <c r="A49" s="12">
        <v>43</v>
      </c>
      <c r="B49" s="13" t="s">
        <v>61</v>
      </c>
      <c r="C49" s="13" t="s">
        <v>70</v>
      </c>
      <c r="D49" s="18" t="s">
        <v>62</v>
      </c>
      <c r="E49" s="12" t="s">
        <v>18</v>
      </c>
      <c r="F49" s="12" t="s">
        <v>19</v>
      </c>
      <c r="G49" s="14">
        <v>44713</v>
      </c>
      <c r="H49" s="14">
        <v>44896</v>
      </c>
      <c r="I49" s="15">
        <v>30000</v>
      </c>
      <c r="J49" s="15">
        <v>0</v>
      </c>
      <c r="K49" s="16">
        <f t="shared" si="7"/>
        <v>30000</v>
      </c>
      <c r="L49" s="15">
        <v>861</v>
      </c>
      <c r="M49" s="15">
        <v>0</v>
      </c>
      <c r="N49" s="15">
        <v>912</v>
      </c>
      <c r="O49" s="15">
        <v>0</v>
      </c>
      <c r="P49" s="16">
        <f t="shared" si="27"/>
        <v>1773</v>
      </c>
      <c r="Q49" s="16">
        <f t="shared" si="2"/>
        <v>28227</v>
      </c>
    </row>
    <row r="50" spans="1:17" s="17" customFormat="1" ht="45" customHeight="1" x14ac:dyDescent="0.25">
      <c r="A50" s="12">
        <v>44</v>
      </c>
      <c r="B50" s="13" t="s">
        <v>209</v>
      </c>
      <c r="C50" s="13" t="s">
        <v>210</v>
      </c>
      <c r="D50" s="18" t="s">
        <v>115</v>
      </c>
      <c r="E50" s="12" t="s">
        <v>18</v>
      </c>
      <c r="F50" s="12" t="s">
        <v>19</v>
      </c>
      <c r="G50" s="14">
        <v>44805</v>
      </c>
      <c r="H50" s="14">
        <v>44986</v>
      </c>
      <c r="I50" s="15">
        <v>50000</v>
      </c>
      <c r="J50" s="15">
        <v>0</v>
      </c>
      <c r="K50" s="16">
        <f t="shared" ref="K50" si="28">+I50+J50</f>
        <v>50000</v>
      </c>
      <c r="L50" s="15">
        <v>1435</v>
      </c>
      <c r="M50" s="15">
        <v>1854</v>
      </c>
      <c r="N50" s="15">
        <v>1520</v>
      </c>
      <c r="O50" s="15">
        <v>0</v>
      </c>
      <c r="P50" s="16">
        <f t="shared" si="27"/>
        <v>4809</v>
      </c>
      <c r="Q50" s="16">
        <f t="shared" si="2"/>
        <v>45191</v>
      </c>
    </row>
    <row r="51" spans="1:17" s="17" customFormat="1" ht="45" customHeight="1" x14ac:dyDescent="0.25">
      <c r="A51" s="12">
        <v>45</v>
      </c>
      <c r="B51" s="13" t="s">
        <v>31</v>
      </c>
      <c r="C51" s="13" t="s">
        <v>71</v>
      </c>
      <c r="D51" s="18" t="s">
        <v>32</v>
      </c>
      <c r="E51" s="12" t="s">
        <v>18</v>
      </c>
      <c r="F51" s="12" t="s">
        <v>22</v>
      </c>
      <c r="G51" s="14">
        <v>44652</v>
      </c>
      <c r="H51" s="14">
        <v>44835</v>
      </c>
      <c r="I51" s="15">
        <v>50000</v>
      </c>
      <c r="J51" s="15">
        <v>0</v>
      </c>
      <c r="K51" s="16">
        <f t="shared" si="7"/>
        <v>50000</v>
      </c>
      <c r="L51" s="15">
        <v>1435</v>
      </c>
      <c r="M51" s="15">
        <v>1854</v>
      </c>
      <c r="N51" s="15">
        <v>1520</v>
      </c>
      <c r="O51" s="15">
        <v>0</v>
      </c>
      <c r="P51" s="16">
        <f t="shared" ref="P51" si="29">+L51+M51+N51</f>
        <v>4809</v>
      </c>
      <c r="Q51" s="16">
        <f t="shared" si="2"/>
        <v>45191</v>
      </c>
    </row>
    <row r="52" spans="1:17" s="17" customFormat="1" ht="45" customHeight="1" x14ac:dyDescent="0.25">
      <c r="A52" s="12">
        <v>46</v>
      </c>
      <c r="B52" s="13" t="s">
        <v>97</v>
      </c>
      <c r="C52" s="13" t="s">
        <v>71</v>
      </c>
      <c r="D52" s="18" t="s">
        <v>32</v>
      </c>
      <c r="E52" s="12" t="s">
        <v>18</v>
      </c>
      <c r="F52" s="12" t="s">
        <v>22</v>
      </c>
      <c r="G52" s="14">
        <v>44652</v>
      </c>
      <c r="H52" s="14">
        <v>44835</v>
      </c>
      <c r="I52" s="15">
        <v>50000</v>
      </c>
      <c r="J52" s="15">
        <v>0</v>
      </c>
      <c r="K52" s="16">
        <f t="shared" si="7"/>
        <v>50000</v>
      </c>
      <c r="L52" s="15">
        <v>1435</v>
      </c>
      <c r="M52" s="15">
        <v>1854</v>
      </c>
      <c r="N52" s="15">
        <v>1520</v>
      </c>
      <c r="O52" s="15">
        <v>0</v>
      </c>
      <c r="P52" s="16">
        <f t="shared" ref="P52:P53" si="30">+L52+M52+N52</f>
        <v>4809</v>
      </c>
      <c r="Q52" s="16">
        <f t="shared" si="2"/>
        <v>45191</v>
      </c>
    </row>
    <row r="53" spans="1:17" s="17" customFormat="1" ht="45" customHeight="1" x14ac:dyDescent="0.25">
      <c r="A53" s="12">
        <v>47</v>
      </c>
      <c r="B53" s="13" t="s">
        <v>170</v>
      </c>
      <c r="C53" s="13" t="s">
        <v>71</v>
      </c>
      <c r="D53" s="18" t="s">
        <v>32</v>
      </c>
      <c r="E53" s="12" t="s">
        <v>18</v>
      </c>
      <c r="F53" s="12" t="s">
        <v>22</v>
      </c>
      <c r="G53" s="14">
        <v>44774</v>
      </c>
      <c r="H53" s="14">
        <v>44958</v>
      </c>
      <c r="I53" s="15">
        <v>50000</v>
      </c>
      <c r="J53" s="15">
        <v>0</v>
      </c>
      <c r="K53" s="16">
        <f t="shared" si="7"/>
        <v>50000</v>
      </c>
      <c r="L53" s="15">
        <v>1435</v>
      </c>
      <c r="M53" s="15">
        <v>1854</v>
      </c>
      <c r="N53" s="15">
        <v>1520</v>
      </c>
      <c r="O53" s="15">
        <v>0</v>
      </c>
      <c r="P53" s="16">
        <f t="shared" si="30"/>
        <v>4809</v>
      </c>
      <c r="Q53" s="16">
        <f t="shared" si="2"/>
        <v>45191</v>
      </c>
    </row>
    <row r="54" spans="1:17" s="17" customFormat="1" ht="45" customHeight="1" x14ac:dyDescent="0.25">
      <c r="A54" s="12">
        <v>48</v>
      </c>
      <c r="B54" s="13" t="s">
        <v>171</v>
      </c>
      <c r="C54" s="13" t="s">
        <v>71</v>
      </c>
      <c r="D54" s="18" t="s">
        <v>115</v>
      </c>
      <c r="E54" s="12" t="s">
        <v>18</v>
      </c>
      <c r="F54" s="12" t="s">
        <v>19</v>
      </c>
      <c r="G54" s="14">
        <v>44774</v>
      </c>
      <c r="H54" s="14">
        <v>44958</v>
      </c>
      <c r="I54" s="15">
        <v>50000</v>
      </c>
      <c r="J54" s="15">
        <v>0</v>
      </c>
      <c r="K54" s="16">
        <f t="shared" ref="K54" si="31">+I54+J54</f>
        <v>50000</v>
      </c>
      <c r="L54" s="15">
        <v>1435</v>
      </c>
      <c r="M54" s="15">
        <v>1854</v>
      </c>
      <c r="N54" s="15">
        <v>1520</v>
      </c>
      <c r="O54" s="15">
        <v>0</v>
      </c>
      <c r="P54" s="16">
        <f t="shared" ref="P54" si="32">+L54+M54+N54</f>
        <v>4809</v>
      </c>
      <c r="Q54" s="16">
        <f t="shared" si="2"/>
        <v>45191</v>
      </c>
    </row>
    <row r="55" spans="1:17" s="17" customFormat="1" ht="45" customHeight="1" x14ac:dyDescent="0.25">
      <c r="A55" s="12">
        <v>49</v>
      </c>
      <c r="B55" s="13" t="s">
        <v>86</v>
      </c>
      <c r="C55" s="13" t="s">
        <v>71</v>
      </c>
      <c r="D55" s="18" t="s">
        <v>30</v>
      </c>
      <c r="E55" s="12" t="s">
        <v>18</v>
      </c>
      <c r="F55" s="12" t="s">
        <v>19</v>
      </c>
      <c r="G55" s="14">
        <v>44652</v>
      </c>
      <c r="H55" s="14">
        <v>44835</v>
      </c>
      <c r="I55" s="15">
        <v>40000</v>
      </c>
      <c r="J55" s="15">
        <v>0</v>
      </c>
      <c r="K55" s="16">
        <f t="shared" si="7"/>
        <v>40000</v>
      </c>
      <c r="L55" s="15">
        <v>1148</v>
      </c>
      <c r="M55" s="15">
        <v>442.65</v>
      </c>
      <c r="N55" s="15">
        <v>1216</v>
      </c>
      <c r="O55" s="15">
        <v>0</v>
      </c>
      <c r="P55" s="16">
        <f t="shared" ref="P55" si="33">+L55+M55+N55</f>
        <v>2806.65</v>
      </c>
      <c r="Q55" s="16">
        <f t="shared" si="2"/>
        <v>37193.35</v>
      </c>
    </row>
    <row r="56" spans="1:17" s="17" customFormat="1" ht="45" customHeight="1" x14ac:dyDescent="0.25">
      <c r="A56" s="12">
        <v>50</v>
      </c>
      <c r="B56" s="13" t="s">
        <v>90</v>
      </c>
      <c r="C56" s="13" t="s">
        <v>71</v>
      </c>
      <c r="D56" s="18" t="s">
        <v>30</v>
      </c>
      <c r="E56" s="12" t="s">
        <v>18</v>
      </c>
      <c r="F56" s="12" t="s">
        <v>19</v>
      </c>
      <c r="G56" s="14">
        <v>44652</v>
      </c>
      <c r="H56" s="14">
        <v>44835</v>
      </c>
      <c r="I56" s="15">
        <v>40000</v>
      </c>
      <c r="J56" s="15">
        <v>0</v>
      </c>
      <c r="K56" s="16">
        <f t="shared" si="7"/>
        <v>40000</v>
      </c>
      <c r="L56" s="15">
        <v>1148</v>
      </c>
      <c r="M56" s="15">
        <v>442.65</v>
      </c>
      <c r="N56" s="15">
        <v>1216</v>
      </c>
      <c r="O56" s="15">
        <v>0</v>
      </c>
      <c r="P56" s="16">
        <f t="shared" ref="P56" si="34">+L56+M56+N56</f>
        <v>2806.65</v>
      </c>
      <c r="Q56" s="16">
        <f t="shared" si="2"/>
        <v>37193.35</v>
      </c>
    </row>
    <row r="57" spans="1:17" s="17" customFormat="1" ht="45" customHeight="1" x14ac:dyDescent="0.25">
      <c r="A57" s="12">
        <v>51</v>
      </c>
      <c r="B57" s="13" t="s">
        <v>96</v>
      </c>
      <c r="C57" s="13" t="s">
        <v>71</v>
      </c>
      <c r="D57" s="18" t="s">
        <v>30</v>
      </c>
      <c r="E57" s="12" t="s">
        <v>18</v>
      </c>
      <c r="F57" s="12" t="s">
        <v>19</v>
      </c>
      <c r="G57" s="14">
        <v>44652</v>
      </c>
      <c r="H57" s="14">
        <v>44835</v>
      </c>
      <c r="I57" s="15">
        <v>40000</v>
      </c>
      <c r="J57" s="15">
        <v>0</v>
      </c>
      <c r="K57" s="16">
        <f t="shared" si="7"/>
        <v>40000</v>
      </c>
      <c r="L57" s="15">
        <v>1148</v>
      </c>
      <c r="M57" s="15">
        <v>442.65</v>
      </c>
      <c r="N57" s="15">
        <v>1216</v>
      </c>
      <c r="O57" s="15">
        <v>0</v>
      </c>
      <c r="P57" s="16">
        <f t="shared" ref="P57:P64" si="35">+L57+M57+N57</f>
        <v>2806.65</v>
      </c>
      <c r="Q57" s="16">
        <f t="shared" si="2"/>
        <v>37193.35</v>
      </c>
    </row>
    <row r="58" spans="1:17" s="17" customFormat="1" ht="45" customHeight="1" x14ac:dyDescent="0.25">
      <c r="A58" s="12">
        <v>52</v>
      </c>
      <c r="B58" s="13" t="s">
        <v>104</v>
      </c>
      <c r="C58" s="13" t="s">
        <v>71</v>
      </c>
      <c r="D58" s="18" t="s">
        <v>30</v>
      </c>
      <c r="E58" s="12" t="s">
        <v>18</v>
      </c>
      <c r="F58" s="12" t="s">
        <v>19</v>
      </c>
      <c r="G58" s="14">
        <v>44683</v>
      </c>
      <c r="H58" s="14">
        <v>44867</v>
      </c>
      <c r="I58" s="15">
        <v>40000</v>
      </c>
      <c r="J58" s="15">
        <v>0</v>
      </c>
      <c r="K58" s="16">
        <f t="shared" si="7"/>
        <v>40000</v>
      </c>
      <c r="L58" s="15">
        <v>1148</v>
      </c>
      <c r="M58" s="15">
        <v>442.65</v>
      </c>
      <c r="N58" s="15">
        <v>1216</v>
      </c>
      <c r="O58" s="15">
        <v>0</v>
      </c>
      <c r="P58" s="16">
        <f t="shared" ref="P58:P63" si="36">+L58+M58+N58</f>
        <v>2806.65</v>
      </c>
      <c r="Q58" s="16">
        <f t="shared" si="2"/>
        <v>37193.35</v>
      </c>
    </row>
    <row r="59" spans="1:17" s="17" customFormat="1" ht="45" customHeight="1" x14ac:dyDescent="0.25">
      <c r="A59" s="12">
        <v>53</v>
      </c>
      <c r="B59" s="13" t="s">
        <v>193</v>
      </c>
      <c r="C59" s="13" t="s">
        <v>71</v>
      </c>
      <c r="D59" s="18" t="s">
        <v>30</v>
      </c>
      <c r="E59" s="12" t="s">
        <v>18</v>
      </c>
      <c r="F59" s="12" t="s">
        <v>19</v>
      </c>
      <c r="G59" s="14">
        <v>44774</v>
      </c>
      <c r="H59" s="14">
        <v>44958</v>
      </c>
      <c r="I59" s="15">
        <v>40000</v>
      </c>
      <c r="J59" s="15">
        <v>0</v>
      </c>
      <c r="K59" s="16">
        <f t="shared" ref="K59" si="37">+I59+J59</f>
        <v>40000</v>
      </c>
      <c r="L59" s="15">
        <v>1148</v>
      </c>
      <c r="M59" s="15">
        <v>442.65</v>
      </c>
      <c r="N59" s="15">
        <v>1216</v>
      </c>
      <c r="O59" s="15">
        <v>0</v>
      </c>
      <c r="P59" s="16">
        <f t="shared" ref="P59" si="38">+L59+M59+N59</f>
        <v>2806.65</v>
      </c>
      <c r="Q59" s="16">
        <f t="shared" si="2"/>
        <v>37193.35</v>
      </c>
    </row>
    <row r="60" spans="1:17" s="17" customFormat="1" ht="45" customHeight="1" x14ac:dyDescent="0.25">
      <c r="A60" s="12">
        <v>54</v>
      </c>
      <c r="B60" s="13" t="s">
        <v>112</v>
      </c>
      <c r="C60" s="13" t="s">
        <v>71</v>
      </c>
      <c r="D60" s="18" t="s">
        <v>30</v>
      </c>
      <c r="E60" s="12" t="s">
        <v>18</v>
      </c>
      <c r="F60" s="12" t="s">
        <v>22</v>
      </c>
      <c r="G60" s="14">
        <v>44713</v>
      </c>
      <c r="H60" s="14">
        <v>44896</v>
      </c>
      <c r="I60" s="15">
        <v>40000</v>
      </c>
      <c r="J60" s="15">
        <v>0</v>
      </c>
      <c r="K60" s="16">
        <f>+I60+J60</f>
        <v>40000</v>
      </c>
      <c r="L60" s="15">
        <v>1148</v>
      </c>
      <c r="M60" s="15">
        <v>442.65</v>
      </c>
      <c r="N60" s="15">
        <v>1216</v>
      </c>
      <c r="O60" s="15">
        <v>0</v>
      </c>
      <c r="P60" s="16">
        <f t="shared" si="36"/>
        <v>2806.65</v>
      </c>
      <c r="Q60" s="16">
        <f t="shared" si="2"/>
        <v>37193.35</v>
      </c>
    </row>
    <row r="61" spans="1:17" s="17" customFormat="1" ht="45" customHeight="1" x14ac:dyDescent="0.25">
      <c r="A61" s="12">
        <v>55</v>
      </c>
      <c r="B61" s="13" t="s">
        <v>172</v>
      </c>
      <c r="C61" s="13" t="s">
        <v>71</v>
      </c>
      <c r="D61" s="18" t="s">
        <v>30</v>
      </c>
      <c r="E61" s="12" t="s">
        <v>18</v>
      </c>
      <c r="F61" s="12" t="s">
        <v>19</v>
      </c>
      <c r="G61" s="14">
        <v>44774</v>
      </c>
      <c r="H61" s="14">
        <v>44958</v>
      </c>
      <c r="I61" s="15">
        <v>40000</v>
      </c>
      <c r="J61" s="15">
        <v>0</v>
      </c>
      <c r="K61" s="16">
        <f>+I61+J61</f>
        <v>40000</v>
      </c>
      <c r="L61" s="15">
        <v>1148</v>
      </c>
      <c r="M61" s="15">
        <v>442.65</v>
      </c>
      <c r="N61" s="15">
        <v>1216</v>
      </c>
      <c r="O61" s="15">
        <v>0</v>
      </c>
      <c r="P61" s="16">
        <f t="shared" ref="P61" si="39">+L61+M61+N61</f>
        <v>2806.65</v>
      </c>
      <c r="Q61" s="16">
        <f t="shared" si="2"/>
        <v>37193.35</v>
      </c>
    </row>
    <row r="62" spans="1:17" s="17" customFormat="1" ht="45" customHeight="1" x14ac:dyDescent="0.25">
      <c r="A62" s="12">
        <v>56</v>
      </c>
      <c r="B62" s="13" t="s">
        <v>215</v>
      </c>
      <c r="C62" s="13" t="s">
        <v>71</v>
      </c>
      <c r="D62" s="18" t="s">
        <v>30</v>
      </c>
      <c r="E62" s="12" t="s">
        <v>18</v>
      </c>
      <c r="F62" s="12" t="s">
        <v>19</v>
      </c>
      <c r="G62" s="14">
        <v>44805</v>
      </c>
      <c r="H62" s="14">
        <v>44986</v>
      </c>
      <c r="I62" s="15">
        <v>40000</v>
      </c>
      <c r="J62" s="15">
        <v>0</v>
      </c>
      <c r="K62" s="16">
        <f>+I62+J62</f>
        <v>40000</v>
      </c>
      <c r="L62" s="15">
        <v>1148</v>
      </c>
      <c r="M62" s="15">
        <v>442.65</v>
      </c>
      <c r="N62" s="15">
        <v>1216</v>
      </c>
      <c r="O62" s="15">
        <v>0</v>
      </c>
      <c r="P62" s="16">
        <f t="shared" ref="P62" si="40">+L62+M62+N62</f>
        <v>2806.65</v>
      </c>
      <c r="Q62" s="16">
        <f t="shared" si="2"/>
        <v>37193.35</v>
      </c>
    </row>
    <row r="63" spans="1:17" s="17" customFormat="1" ht="45" customHeight="1" x14ac:dyDescent="0.25">
      <c r="A63" s="12">
        <v>57</v>
      </c>
      <c r="B63" s="13" t="s">
        <v>121</v>
      </c>
      <c r="C63" s="13" t="s">
        <v>71</v>
      </c>
      <c r="D63" s="18" t="s">
        <v>27</v>
      </c>
      <c r="E63" s="12" t="s">
        <v>18</v>
      </c>
      <c r="F63" s="12" t="s">
        <v>22</v>
      </c>
      <c r="G63" s="14">
        <v>44713</v>
      </c>
      <c r="H63" s="14">
        <v>44896</v>
      </c>
      <c r="I63" s="15">
        <v>35000</v>
      </c>
      <c r="J63" s="15">
        <v>0</v>
      </c>
      <c r="K63" s="16">
        <f>+I63+J63</f>
        <v>35000</v>
      </c>
      <c r="L63" s="15">
        <v>1004.5</v>
      </c>
      <c r="M63" s="15">
        <v>0</v>
      </c>
      <c r="N63" s="15">
        <v>1064</v>
      </c>
      <c r="O63" s="15">
        <v>0</v>
      </c>
      <c r="P63" s="16">
        <f t="shared" si="36"/>
        <v>2068.5</v>
      </c>
      <c r="Q63" s="16">
        <f t="shared" si="2"/>
        <v>32931.5</v>
      </c>
    </row>
    <row r="64" spans="1:17" s="17" customFormat="1" ht="45" customHeight="1" x14ac:dyDescent="0.25">
      <c r="A64" s="12">
        <v>58</v>
      </c>
      <c r="B64" s="13" t="s">
        <v>63</v>
      </c>
      <c r="C64" s="13" t="s">
        <v>71</v>
      </c>
      <c r="D64" s="18" t="s">
        <v>30</v>
      </c>
      <c r="E64" s="12" t="s">
        <v>18</v>
      </c>
      <c r="F64" s="12" t="s">
        <v>19</v>
      </c>
      <c r="G64" s="14">
        <v>44713</v>
      </c>
      <c r="H64" s="14">
        <v>44896</v>
      </c>
      <c r="I64" s="15">
        <v>30000</v>
      </c>
      <c r="J64" s="15">
        <v>0</v>
      </c>
      <c r="K64" s="16">
        <f t="shared" si="7"/>
        <v>30000</v>
      </c>
      <c r="L64" s="15">
        <v>861</v>
      </c>
      <c r="M64" s="15">
        <v>0</v>
      </c>
      <c r="N64" s="15">
        <v>912</v>
      </c>
      <c r="O64" s="15">
        <v>0</v>
      </c>
      <c r="P64" s="16">
        <f t="shared" si="35"/>
        <v>1773</v>
      </c>
      <c r="Q64" s="16">
        <f t="shared" si="2"/>
        <v>28227</v>
      </c>
    </row>
    <row r="65" spans="1:17" s="17" customFormat="1" ht="45" customHeight="1" x14ac:dyDescent="0.25">
      <c r="A65" s="12">
        <v>59</v>
      </c>
      <c r="B65" s="13" t="s">
        <v>64</v>
      </c>
      <c r="C65" s="13" t="s">
        <v>71</v>
      </c>
      <c r="D65" s="18" t="s">
        <v>27</v>
      </c>
      <c r="E65" s="12" t="s">
        <v>18</v>
      </c>
      <c r="F65" s="12" t="s">
        <v>22</v>
      </c>
      <c r="G65" s="14">
        <v>44713</v>
      </c>
      <c r="H65" s="14">
        <v>44896</v>
      </c>
      <c r="I65" s="15">
        <v>30000</v>
      </c>
      <c r="J65" s="15">
        <v>0</v>
      </c>
      <c r="K65" s="16">
        <f t="shared" si="7"/>
        <v>30000</v>
      </c>
      <c r="L65" s="15">
        <v>861</v>
      </c>
      <c r="M65" s="15">
        <v>0</v>
      </c>
      <c r="N65" s="15">
        <v>912</v>
      </c>
      <c r="O65" s="15">
        <v>0</v>
      </c>
      <c r="P65" s="16">
        <f t="shared" ref="P65:P106" si="41">+L65+M65+N65</f>
        <v>1773</v>
      </c>
      <c r="Q65" s="16">
        <f t="shared" si="2"/>
        <v>28227</v>
      </c>
    </row>
    <row r="66" spans="1:17" s="17" customFormat="1" ht="45" customHeight="1" x14ac:dyDescent="0.25">
      <c r="A66" s="12">
        <v>60</v>
      </c>
      <c r="B66" s="13" t="s">
        <v>95</v>
      </c>
      <c r="C66" s="13" t="s">
        <v>71</v>
      </c>
      <c r="D66" s="18" t="s">
        <v>27</v>
      </c>
      <c r="E66" s="12" t="s">
        <v>18</v>
      </c>
      <c r="F66" s="12" t="s">
        <v>22</v>
      </c>
      <c r="G66" s="14">
        <v>44652</v>
      </c>
      <c r="H66" s="14">
        <v>44835</v>
      </c>
      <c r="I66" s="15">
        <v>30000</v>
      </c>
      <c r="J66" s="15">
        <v>0</v>
      </c>
      <c r="K66" s="16">
        <f t="shared" si="7"/>
        <v>30000</v>
      </c>
      <c r="L66" s="15">
        <v>861</v>
      </c>
      <c r="M66" s="15">
        <v>0</v>
      </c>
      <c r="N66" s="15">
        <v>912</v>
      </c>
      <c r="O66" s="15">
        <v>0</v>
      </c>
      <c r="P66" s="16">
        <f t="shared" si="41"/>
        <v>1773</v>
      </c>
      <c r="Q66" s="16">
        <f t="shared" si="2"/>
        <v>28227</v>
      </c>
    </row>
    <row r="67" spans="1:17" s="17" customFormat="1" ht="45" customHeight="1" x14ac:dyDescent="0.25">
      <c r="A67" s="12">
        <v>61</v>
      </c>
      <c r="B67" s="13" t="s">
        <v>217</v>
      </c>
      <c r="C67" s="13" t="s">
        <v>71</v>
      </c>
      <c r="D67" s="18" t="s">
        <v>218</v>
      </c>
      <c r="E67" s="12" t="s">
        <v>18</v>
      </c>
      <c r="F67" s="12" t="s">
        <v>19</v>
      </c>
      <c r="G67" s="14">
        <v>44774</v>
      </c>
      <c r="H67" s="14">
        <v>44958</v>
      </c>
      <c r="I67" s="15">
        <v>30000</v>
      </c>
      <c r="J67" s="15">
        <v>0</v>
      </c>
      <c r="K67" s="16">
        <f t="shared" ref="K67" si="42">+I67+J67</f>
        <v>30000</v>
      </c>
      <c r="L67" s="15">
        <v>861</v>
      </c>
      <c r="M67" s="15">
        <v>0</v>
      </c>
      <c r="N67" s="15">
        <v>912</v>
      </c>
      <c r="O67" s="15">
        <v>0</v>
      </c>
      <c r="P67" s="16">
        <f t="shared" ref="P67" si="43">+L67+M67+N67</f>
        <v>1773</v>
      </c>
      <c r="Q67" s="16">
        <f t="shared" si="2"/>
        <v>28227</v>
      </c>
    </row>
    <row r="68" spans="1:17" s="17" customFormat="1" ht="45" customHeight="1" x14ac:dyDescent="0.25">
      <c r="A68" s="12">
        <v>62</v>
      </c>
      <c r="B68" s="13" t="s">
        <v>180</v>
      </c>
      <c r="C68" s="13" t="s">
        <v>71</v>
      </c>
      <c r="D68" s="18" t="s">
        <v>27</v>
      </c>
      <c r="E68" s="12" t="s">
        <v>18</v>
      </c>
      <c r="F68" s="12" t="s">
        <v>19</v>
      </c>
      <c r="G68" s="14">
        <v>44774</v>
      </c>
      <c r="H68" s="14">
        <v>44958</v>
      </c>
      <c r="I68" s="15">
        <v>25000</v>
      </c>
      <c r="J68" s="15">
        <v>0</v>
      </c>
      <c r="K68" s="16">
        <f t="shared" ref="K68" si="44">+I68+J68</f>
        <v>25000</v>
      </c>
      <c r="L68" s="15">
        <v>717.5</v>
      </c>
      <c r="M68" s="15">
        <v>0</v>
      </c>
      <c r="N68" s="15">
        <v>760</v>
      </c>
      <c r="O68" s="15">
        <v>0</v>
      </c>
      <c r="P68" s="16">
        <f t="shared" si="41"/>
        <v>1477.5</v>
      </c>
      <c r="Q68" s="16">
        <f t="shared" si="2"/>
        <v>23522.5</v>
      </c>
    </row>
    <row r="69" spans="1:17" s="17" customFormat="1" ht="45" customHeight="1" x14ac:dyDescent="0.25">
      <c r="A69" s="12">
        <v>63</v>
      </c>
      <c r="B69" s="13" t="s">
        <v>194</v>
      </c>
      <c r="C69" s="13" t="s">
        <v>71</v>
      </c>
      <c r="D69" s="18" t="s">
        <v>24</v>
      </c>
      <c r="E69" s="12" t="s">
        <v>18</v>
      </c>
      <c r="F69" s="12" t="s">
        <v>22</v>
      </c>
      <c r="G69" s="14">
        <v>44774</v>
      </c>
      <c r="H69" s="14">
        <v>44958</v>
      </c>
      <c r="I69" s="15">
        <v>25000</v>
      </c>
      <c r="J69" s="15">
        <v>0</v>
      </c>
      <c r="K69" s="16">
        <f t="shared" ref="K69" si="45">+I69+J69</f>
        <v>25000</v>
      </c>
      <c r="L69" s="15">
        <v>717.5</v>
      </c>
      <c r="M69" s="15">
        <v>0</v>
      </c>
      <c r="N69" s="15">
        <v>760</v>
      </c>
      <c r="O69" s="15">
        <v>0</v>
      </c>
      <c r="P69" s="16">
        <f t="shared" ref="P69" si="46">+L69+M69+N69</f>
        <v>1477.5</v>
      </c>
      <c r="Q69" s="16">
        <f t="shared" si="2"/>
        <v>23522.5</v>
      </c>
    </row>
    <row r="70" spans="1:17" s="17" customFormat="1" ht="45" customHeight="1" x14ac:dyDescent="0.25">
      <c r="A70" s="12">
        <v>64</v>
      </c>
      <c r="B70" s="13" t="s">
        <v>105</v>
      </c>
      <c r="C70" s="13" t="s">
        <v>71</v>
      </c>
      <c r="D70" s="18" t="s">
        <v>26</v>
      </c>
      <c r="E70" s="12" t="s">
        <v>18</v>
      </c>
      <c r="F70" s="12" t="s">
        <v>19</v>
      </c>
      <c r="G70" s="14">
        <v>44683</v>
      </c>
      <c r="H70" s="14">
        <v>44867</v>
      </c>
      <c r="I70" s="15">
        <v>25000</v>
      </c>
      <c r="J70" s="15">
        <v>0</v>
      </c>
      <c r="K70" s="16">
        <f t="shared" si="7"/>
        <v>25000</v>
      </c>
      <c r="L70" s="15">
        <v>717.5</v>
      </c>
      <c r="M70" s="15">
        <v>0</v>
      </c>
      <c r="N70" s="15">
        <v>760</v>
      </c>
      <c r="O70" s="15">
        <v>0</v>
      </c>
      <c r="P70" s="16">
        <f t="shared" ref="P70:P74" si="47">+L70+M70+N70</f>
        <v>1477.5</v>
      </c>
      <c r="Q70" s="16">
        <f t="shared" ref="Q70:Q123" si="48">+K70-P70</f>
        <v>23522.5</v>
      </c>
    </row>
    <row r="71" spans="1:17" s="17" customFormat="1" ht="45" customHeight="1" x14ac:dyDescent="0.25">
      <c r="A71" s="12">
        <v>65</v>
      </c>
      <c r="B71" s="13" t="s">
        <v>122</v>
      </c>
      <c r="C71" s="13" t="s">
        <v>71</v>
      </c>
      <c r="D71" s="18" t="s">
        <v>25</v>
      </c>
      <c r="E71" s="12" t="s">
        <v>18</v>
      </c>
      <c r="F71" s="12" t="s">
        <v>19</v>
      </c>
      <c r="G71" s="14">
        <v>44713</v>
      </c>
      <c r="H71" s="14">
        <v>44896</v>
      </c>
      <c r="I71" s="15">
        <v>25000</v>
      </c>
      <c r="J71" s="15">
        <v>0</v>
      </c>
      <c r="K71" s="16">
        <f t="shared" si="7"/>
        <v>25000</v>
      </c>
      <c r="L71" s="15">
        <v>717.5</v>
      </c>
      <c r="M71" s="15">
        <v>0</v>
      </c>
      <c r="N71" s="15">
        <v>760</v>
      </c>
      <c r="O71" s="15">
        <v>0</v>
      </c>
      <c r="P71" s="16">
        <f t="shared" si="47"/>
        <v>1477.5</v>
      </c>
      <c r="Q71" s="16">
        <f t="shared" si="48"/>
        <v>23522.5</v>
      </c>
    </row>
    <row r="72" spans="1:17" s="17" customFormat="1" ht="45" customHeight="1" x14ac:dyDescent="0.25">
      <c r="A72" s="12">
        <v>66</v>
      </c>
      <c r="B72" s="13" t="s">
        <v>216</v>
      </c>
      <c r="C72" s="13" t="s">
        <v>71</v>
      </c>
      <c r="D72" s="18" t="s">
        <v>123</v>
      </c>
      <c r="E72" s="12" t="s">
        <v>18</v>
      </c>
      <c r="F72" s="12" t="s">
        <v>22</v>
      </c>
      <c r="G72" s="14">
        <v>44805</v>
      </c>
      <c r="H72" s="14">
        <v>44986</v>
      </c>
      <c r="I72" s="15">
        <v>25000</v>
      </c>
      <c r="J72" s="15">
        <v>0</v>
      </c>
      <c r="K72" s="16">
        <f t="shared" ref="K72" si="49">+I72+J72</f>
        <v>25000</v>
      </c>
      <c r="L72" s="15">
        <v>717.5</v>
      </c>
      <c r="M72" s="15">
        <v>0</v>
      </c>
      <c r="N72" s="15">
        <v>760</v>
      </c>
      <c r="O72" s="15">
        <v>0</v>
      </c>
      <c r="P72" s="16">
        <f t="shared" ref="P72" si="50">+L72+M72+N72</f>
        <v>1477.5</v>
      </c>
      <c r="Q72" s="16">
        <f t="shared" si="48"/>
        <v>23522.5</v>
      </c>
    </row>
    <row r="73" spans="1:17" s="17" customFormat="1" ht="45" customHeight="1" x14ac:dyDescent="0.25">
      <c r="A73" s="12">
        <v>67</v>
      </c>
      <c r="B73" s="13" t="s">
        <v>136</v>
      </c>
      <c r="C73" s="13" t="s">
        <v>71</v>
      </c>
      <c r="D73" s="18" t="s">
        <v>25</v>
      </c>
      <c r="E73" s="12" t="s">
        <v>18</v>
      </c>
      <c r="F73" s="12" t="s">
        <v>19</v>
      </c>
      <c r="G73" s="14">
        <v>44743</v>
      </c>
      <c r="H73" s="14">
        <v>44927</v>
      </c>
      <c r="I73" s="15">
        <v>20000</v>
      </c>
      <c r="J73" s="15">
        <v>0</v>
      </c>
      <c r="K73" s="16">
        <f t="shared" si="7"/>
        <v>20000</v>
      </c>
      <c r="L73" s="15">
        <v>574</v>
      </c>
      <c r="M73" s="15"/>
      <c r="N73" s="15">
        <v>608</v>
      </c>
      <c r="O73" s="15">
        <v>0</v>
      </c>
      <c r="P73" s="16">
        <f t="shared" si="47"/>
        <v>1182</v>
      </c>
      <c r="Q73" s="16">
        <f t="shared" si="48"/>
        <v>18818</v>
      </c>
    </row>
    <row r="74" spans="1:17" s="17" customFormat="1" ht="45" customHeight="1" x14ac:dyDescent="0.25">
      <c r="A74" s="12">
        <v>68</v>
      </c>
      <c r="B74" s="13" t="s">
        <v>106</v>
      </c>
      <c r="C74" s="13" t="s">
        <v>71</v>
      </c>
      <c r="D74" s="18" t="s">
        <v>27</v>
      </c>
      <c r="E74" s="12" t="s">
        <v>18</v>
      </c>
      <c r="F74" s="12" t="s">
        <v>22</v>
      </c>
      <c r="G74" s="14">
        <v>44683</v>
      </c>
      <c r="H74" s="14">
        <v>44867</v>
      </c>
      <c r="I74" s="15">
        <v>20000</v>
      </c>
      <c r="J74" s="15">
        <v>0</v>
      </c>
      <c r="K74" s="16">
        <f t="shared" si="7"/>
        <v>20000</v>
      </c>
      <c r="L74" s="15">
        <v>574</v>
      </c>
      <c r="M74" s="15">
        <v>0</v>
      </c>
      <c r="N74" s="15">
        <v>608</v>
      </c>
      <c r="O74" s="15">
        <v>0</v>
      </c>
      <c r="P74" s="16">
        <f t="shared" si="47"/>
        <v>1182</v>
      </c>
      <c r="Q74" s="16">
        <f t="shared" si="48"/>
        <v>18818</v>
      </c>
    </row>
    <row r="75" spans="1:17" s="17" customFormat="1" ht="45" customHeight="1" x14ac:dyDescent="0.25">
      <c r="A75" s="12">
        <v>69</v>
      </c>
      <c r="B75" s="13" t="s">
        <v>85</v>
      </c>
      <c r="C75" s="13" t="s">
        <v>71</v>
      </c>
      <c r="D75" s="18" t="s">
        <v>25</v>
      </c>
      <c r="E75" s="12" t="s">
        <v>18</v>
      </c>
      <c r="F75" s="12" t="s">
        <v>19</v>
      </c>
      <c r="G75" s="14">
        <v>44652</v>
      </c>
      <c r="H75" s="14">
        <v>44835</v>
      </c>
      <c r="I75" s="15">
        <v>20000</v>
      </c>
      <c r="J75" s="15">
        <v>0</v>
      </c>
      <c r="K75" s="16">
        <f t="shared" si="7"/>
        <v>20000</v>
      </c>
      <c r="L75" s="15">
        <v>574</v>
      </c>
      <c r="M75" s="15">
        <v>0</v>
      </c>
      <c r="N75" s="15">
        <v>608</v>
      </c>
      <c r="O75" s="15">
        <v>0</v>
      </c>
      <c r="P75" s="16">
        <f t="shared" si="41"/>
        <v>1182</v>
      </c>
      <c r="Q75" s="16">
        <f t="shared" si="48"/>
        <v>18818</v>
      </c>
    </row>
    <row r="76" spans="1:17" s="17" customFormat="1" ht="45" customHeight="1" x14ac:dyDescent="0.25">
      <c r="A76" s="12">
        <v>70</v>
      </c>
      <c r="B76" s="13" t="s">
        <v>93</v>
      </c>
      <c r="C76" s="13" t="s">
        <v>71</v>
      </c>
      <c r="D76" s="18" t="s">
        <v>25</v>
      </c>
      <c r="E76" s="12" t="s">
        <v>18</v>
      </c>
      <c r="F76" s="12" t="s">
        <v>19</v>
      </c>
      <c r="G76" s="14">
        <v>44652</v>
      </c>
      <c r="H76" s="14">
        <v>44835</v>
      </c>
      <c r="I76" s="15">
        <v>20000</v>
      </c>
      <c r="J76" s="15">
        <v>0</v>
      </c>
      <c r="K76" s="16">
        <f t="shared" si="7"/>
        <v>20000</v>
      </c>
      <c r="L76" s="15">
        <v>574</v>
      </c>
      <c r="M76" s="15">
        <v>0</v>
      </c>
      <c r="N76" s="15">
        <v>608</v>
      </c>
      <c r="O76" s="15">
        <v>0</v>
      </c>
      <c r="P76" s="16">
        <f t="shared" si="41"/>
        <v>1182</v>
      </c>
      <c r="Q76" s="16">
        <f t="shared" si="48"/>
        <v>18818</v>
      </c>
    </row>
    <row r="77" spans="1:17" s="17" customFormat="1" ht="45" customHeight="1" x14ac:dyDescent="0.25">
      <c r="A77" s="12">
        <v>71</v>
      </c>
      <c r="B77" s="13" t="s">
        <v>214</v>
      </c>
      <c r="C77" s="13" t="s">
        <v>71</v>
      </c>
      <c r="D77" s="18" t="s">
        <v>25</v>
      </c>
      <c r="E77" s="12" t="s">
        <v>18</v>
      </c>
      <c r="F77" s="12" t="s">
        <v>19</v>
      </c>
      <c r="G77" s="14">
        <v>44805</v>
      </c>
      <c r="H77" s="14">
        <v>44986</v>
      </c>
      <c r="I77" s="15">
        <v>15000</v>
      </c>
      <c r="J77" s="15"/>
      <c r="K77" s="16">
        <f t="shared" ref="K77" si="51">+I77+J77</f>
        <v>15000</v>
      </c>
      <c r="L77" s="15">
        <v>430.5</v>
      </c>
      <c r="M77" s="15">
        <v>0</v>
      </c>
      <c r="N77" s="15">
        <v>456</v>
      </c>
      <c r="O77" s="15">
        <v>0</v>
      </c>
      <c r="P77" s="16">
        <f t="shared" si="41"/>
        <v>886.5</v>
      </c>
      <c r="Q77" s="16">
        <f t="shared" si="48"/>
        <v>14113.5</v>
      </c>
    </row>
    <row r="78" spans="1:17" s="17" customFormat="1" ht="45" customHeight="1" x14ac:dyDescent="0.25">
      <c r="A78" s="12">
        <v>72</v>
      </c>
      <c r="B78" s="13" t="s">
        <v>116</v>
      </c>
      <c r="C78" s="13" t="s">
        <v>114</v>
      </c>
      <c r="D78" s="18" t="s">
        <v>115</v>
      </c>
      <c r="E78" s="12" t="s">
        <v>18</v>
      </c>
      <c r="F78" s="12" t="s">
        <v>19</v>
      </c>
      <c r="G78" s="14">
        <v>44713</v>
      </c>
      <c r="H78" s="14">
        <v>44896</v>
      </c>
      <c r="I78" s="15">
        <v>40000</v>
      </c>
      <c r="J78" s="15">
        <v>0</v>
      </c>
      <c r="K78" s="16">
        <f t="shared" si="7"/>
        <v>40000</v>
      </c>
      <c r="L78" s="15">
        <v>1148</v>
      </c>
      <c r="M78" s="15">
        <v>442.65</v>
      </c>
      <c r="N78" s="15">
        <v>1216</v>
      </c>
      <c r="O78" s="15">
        <v>0</v>
      </c>
      <c r="P78" s="16">
        <f t="shared" si="41"/>
        <v>2806.65</v>
      </c>
      <c r="Q78" s="16">
        <f t="shared" si="48"/>
        <v>37193.35</v>
      </c>
    </row>
    <row r="79" spans="1:17" s="17" customFormat="1" ht="45" customHeight="1" x14ac:dyDescent="0.25">
      <c r="A79" s="12">
        <v>73</v>
      </c>
      <c r="B79" s="13" t="s">
        <v>107</v>
      </c>
      <c r="C79" s="13" t="s">
        <v>108</v>
      </c>
      <c r="D79" s="18" t="s">
        <v>30</v>
      </c>
      <c r="E79" s="12" t="s">
        <v>18</v>
      </c>
      <c r="F79" s="12" t="s">
        <v>19</v>
      </c>
      <c r="G79" s="14">
        <v>44683</v>
      </c>
      <c r="H79" s="14">
        <v>44867</v>
      </c>
      <c r="I79" s="15">
        <v>35000</v>
      </c>
      <c r="J79" s="15">
        <v>0</v>
      </c>
      <c r="K79" s="16">
        <f t="shared" si="7"/>
        <v>35000</v>
      </c>
      <c r="L79" s="15">
        <v>1004.5</v>
      </c>
      <c r="M79" s="15">
        <v>0</v>
      </c>
      <c r="N79" s="15">
        <v>1064</v>
      </c>
      <c r="O79" s="15">
        <v>0</v>
      </c>
      <c r="P79" s="16">
        <f t="shared" ref="P79:P87" si="52">+L79+M79+N79</f>
        <v>2068.5</v>
      </c>
      <c r="Q79" s="16">
        <f t="shared" si="48"/>
        <v>32931.5</v>
      </c>
    </row>
    <row r="80" spans="1:17" s="17" customFormat="1" ht="45" customHeight="1" x14ac:dyDescent="0.25">
      <c r="A80" s="12">
        <v>74</v>
      </c>
      <c r="B80" s="13" t="s">
        <v>141</v>
      </c>
      <c r="C80" s="13" t="s">
        <v>82</v>
      </c>
      <c r="D80" s="18" t="s">
        <v>142</v>
      </c>
      <c r="E80" s="12" t="s">
        <v>18</v>
      </c>
      <c r="F80" s="12" t="s">
        <v>22</v>
      </c>
      <c r="G80" s="14">
        <v>44743</v>
      </c>
      <c r="H80" s="14">
        <v>44927</v>
      </c>
      <c r="I80" s="15">
        <v>70000</v>
      </c>
      <c r="J80" s="15">
        <v>0</v>
      </c>
      <c r="K80" s="16">
        <f t="shared" si="7"/>
        <v>70000</v>
      </c>
      <c r="L80" s="15">
        <v>2009</v>
      </c>
      <c r="M80" s="15">
        <v>5368.45</v>
      </c>
      <c r="N80" s="15">
        <v>2128</v>
      </c>
      <c r="O80" s="15">
        <v>0</v>
      </c>
      <c r="P80" s="16">
        <f t="shared" si="52"/>
        <v>9505.4500000000007</v>
      </c>
      <c r="Q80" s="16">
        <f t="shared" si="48"/>
        <v>60494.55</v>
      </c>
    </row>
    <row r="81" spans="1:17" s="17" customFormat="1" ht="45" customHeight="1" x14ac:dyDescent="0.25">
      <c r="A81" s="12">
        <v>75</v>
      </c>
      <c r="B81" s="13" t="s">
        <v>137</v>
      </c>
      <c r="C81" s="13" t="s">
        <v>82</v>
      </c>
      <c r="D81" s="18" t="s">
        <v>138</v>
      </c>
      <c r="E81" s="12" t="s">
        <v>18</v>
      </c>
      <c r="F81" s="12" t="s">
        <v>22</v>
      </c>
      <c r="G81" s="14">
        <v>44743</v>
      </c>
      <c r="H81" s="14">
        <v>44927</v>
      </c>
      <c r="I81" s="15">
        <v>40000</v>
      </c>
      <c r="J81" s="15">
        <v>0</v>
      </c>
      <c r="K81" s="16">
        <f t="shared" si="7"/>
        <v>40000</v>
      </c>
      <c r="L81" s="15">
        <v>1148</v>
      </c>
      <c r="M81" s="15">
        <v>442.65</v>
      </c>
      <c r="N81" s="15">
        <v>1216</v>
      </c>
      <c r="O81" s="15">
        <v>0</v>
      </c>
      <c r="P81" s="16">
        <f t="shared" si="52"/>
        <v>2806.65</v>
      </c>
      <c r="Q81" s="16">
        <f t="shared" si="48"/>
        <v>37193.35</v>
      </c>
    </row>
    <row r="82" spans="1:17" s="17" customFormat="1" ht="45" customHeight="1" x14ac:dyDescent="0.25">
      <c r="A82" s="12">
        <v>76</v>
      </c>
      <c r="B82" s="13" t="s">
        <v>140</v>
      </c>
      <c r="C82" s="13" t="s">
        <v>82</v>
      </c>
      <c r="D82" s="18" t="s">
        <v>30</v>
      </c>
      <c r="E82" s="12" t="s">
        <v>18</v>
      </c>
      <c r="F82" s="12" t="s">
        <v>19</v>
      </c>
      <c r="G82" s="14">
        <v>44743</v>
      </c>
      <c r="H82" s="14">
        <v>44927</v>
      </c>
      <c r="I82" s="15">
        <v>40000</v>
      </c>
      <c r="J82" s="15">
        <v>0</v>
      </c>
      <c r="K82" s="16">
        <f t="shared" si="7"/>
        <v>40000</v>
      </c>
      <c r="L82" s="15">
        <v>1148</v>
      </c>
      <c r="M82" s="15">
        <v>442.65</v>
      </c>
      <c r="N82" s="15">
        <v>1216</v>
      </c>
      <c r="O82" s="15">
        <v>0</v>
      </c>
      <c r="P82" s="16">
        <f t="shared" si="52"/>
        <v>2806.65</v>
      </c>
      <c r="Q82" s="16">
        <f t="shared" si="48"/>
        <v>37193.35</v>
      </c>
    </row>
    <row r="83" spans="1:17" s="17" customFormat="1" ht="45" customHeight="1" x14ac:dyDescent="0.25">
      <c r="A83" s="12">
        <v>77</v>
      </c>
      <c r="B83" s="13" t="s">
        <v>219</v>
      </c>
      <c r="C83" s="13" t="s">
        <v>82</v>
      </c>
      <c r="D83" s="18" t="s">
        <v>30</v>
      </c>
      <c r="E83" s="12" t="s">
        <v>18</v>
      </c>
      <c r="F83" s="12" t="s">
        <v>19</v>
      </c>
      <c r="G83" s="14">
        <v>44805</v>
      </c>
      <c r="H83" s="14">
        <v>44986</v>
      </c>
      <c r="I83" s="15">
        <v>40000</v>
      </c>
      <c r="J83" s="15">
        <v>0</v>
      </c>
      <c r="K83" s="16">
        <f t="shared" ref="K83" si="53">+I83+J83</f>
        <v>40000</v>
      </c>
      <c r="L83" s="15">
        <v>1148</v>
      </c>
      <c r="M83" s="15">
        <v>442.65</v>
      </c>
      <c r="N83" s="15">
        <v>1216</v>
      </c>
      <c r="O83" s="15">
        <v>0</v>
      </c>
      <c r="P83" s="16">
        <f t="shared" ref="P83" si="54">+L83+M83+N83</f>
        <v>2806.65</v>
      </c>
      <c r="Q83" s="16">
        <f t="shared" si="48"/>
        <v>37193.35</v>
      </c>
    </row>
    <row r="84" spans="1:17" s="17" customFormat="1" ht="45" customHeight="1" x14ac:dyDescent="0.25">
      <c r="A84" s="12">
        <v>78</v>
      </c>
      <c r="B84" s="13" t="s">
        <v>220</v>
      </c>
      <c r="C84" s="13" t="s">
        <v>82</v>
      </c>
      <c r="D84" s="18" t="s">
        <v>30</v>
      </c>
      <c r="E84" s="12" t="s">
        <v>18</v>
      </c>
      <c r="F84" s="12" t="s">
        <v>22</v>
      </c>
      <c r="G84" s="14">
        <v>44805</v>
      </c>
      <c r="H84" s="14">
        <v>44986</v>
      </c>
      <c r="I84" s="15">
        <v>40000</v>
      </c>
      <c r="J84" s="15">
        <v>0</v>
      </c>
      <c r="K84" s="16">
        <f t="shared" ref="K84" si="55">+I84+J84</f>
        <v>40000</v>
      </c>
      <c r="L84" s="15">
        <v>1148</v>
      </c>
      <c r="M84" s="15">
        <v>442.65</v>
      </c>
      <c r="N84" s="15">
        <v>1216</v>
      </c>
      <c r="O84" s="15">
        <v>0</v>
      </c>
      <c r="P84" s="16">
        <f t="shared" ref="P84" si="56">+L84+M84+N84</f>
        <v>2806.65</v>
      </c>
      <c r="Q84" s="16">
        <f t="shared" si="48"/>
        <v>37193.35</v>
      </c>
    </row>
    <row r="85" spans="1:17" s="17" customFormat="1" ht="45" customHeight="1" x14ac:dyDescent="0.25">
      <c r="A85" s="12">
        <v>79</v>
      </c>
      <c r="B85" s="13" t="s">
        <v>81</v>
      </c>
      <c r="C85" s="13" t="s">
        <v>82</v>
      </c>
      <c r="D85" s="18" t="s">
        <v>25</v>
      </c>
      <c r="E85" s="12" t="s">
        <v>18</v>
      </c>
      <c r="F85" s="12" t="s">
        <v>19</v>
      </c>
      <c r="G85" s="14">
        <v>44805</v>
      </c>
      <c r="H85" s="14">
        <v>44986</v>
      </c>
      <c r="I85" s="15">
        <v>25000</v>
      </c>
      <c r="J85" s="15">
        <v>0</v>
      </c>
      <c r="K85" s="16">
        <f t="shared" si="7"/>
        <v>25000</v>
      </c>
      <c r="L85" s="15">
        <v>717.5</v>
      </c>
      <c r="M85" s="15">
        <v>0</v>
      </c>
      <c r="N85" s="15">
        <v>760</v>
      </c>
      <c r="O85" s="15">
        <v>0</v>
      </c>
      <c r="P85" s="16">
        <f t="shared" si="52"/>
        <v>1477.5</v>
      </c>
      <c r="Q85" s="16">
        <f t="shared" si="48"/>
        <v>23522.5</v>
      </c>
    </row>
    <row r="86" spans="1:17" s="17" customFormat="1" ht="45" customHeight="1" x14ac:dyDescent="0.25">
      <c r="A86" s="12">
        <v>80</v>
      </c>
      <c r="B86" s="13" t="s">
        <v>173</v>
      </c>
      <c r="C86" s="13" t="s">
        <v>82</v>
      </c>
      <c r="D86" s="18" t="s">
        <v>174</v>
      </c>
      <c r="E86" s="12" t="s">
        <v>18</v>
      </c>
      <c r="F86" s="12" t="s">
        <v>19</v>
      </c>
      <c r="G86" s="14">
        <v>44774</v>
      </c>
      <c r="H86" s="14">
        <v>44958</v>
      </c>
      <c r="I86" s="15">
        <v>25000</v>
      </c>
      <c r="J86" s="15">
        <v>0</v>
      </c>
      <c r="K86" s="16">
        <f t="shared" ref="K86" si="57">+I86+J86</f>
        <v>25000</v>
      </c>
      <c r="L86" s="15">
        <v>717.5</v>
      </c>
      <c r="M86" s="15">
        <v>0</v>
      </c>
      <c r="N86" s="15">
        <v>760</v>
      </c>
      <c r="O86" s="15">
        <v>0</v>
      </c>
      <c r="P86" s="16">
        <f t="shared" ref="P86" si="58">+L86+M86+N86</f>
        <v>1477.5</v>
      </c>
      <c r="Q86" s="16">
        <f t="shared" si="48"/>
        <v>23522.5</v>
      </c>
    </row>
    <row r="87" spans="1:17" s="17" customFormat="1" ht="45" customHeight="1" x14ac:dyDescent="0.25">
      <c r="A87" s="12">
        <v>81</v>
      </c>
      <c r="B87" s="13" t="s">
        <v>139</v>
      </c>
      <c r="C87" s="13" t="s">
        <v>82</v>
      </c>
      <c r="D87" s="18" t="s">
        <v>25</v>
      </c>
      <c r="E87" s="12" t="s">
        <v>18</v>
      </c>
      <c r="F87" s="12" t="s">
        <v>19</v>
      </c>
      <c r="G87" s="14">
        <v>44743</v>
      </c>
      <c r="H87" s="14">
        <v>44927</v>
      </c>
      <c r="I87" s="15">
        <v>20000</v>
      </c>
      <c r="J87" s="15">
        <v>0</v>
      </c>
      <c r="K87" s="16">
        <f t="shared" si="7"/>
        <v>20000</v>
      </c>
      <c r="L87" s="15">
        <v>574</v>
      </c>
      <c r="M87" s="15">
        <v>0</v>
      </c>
      <c r="N87" s="15">
        <v>608</v>
      </c>
      <c r="O87" s="15">
        <v>0</v>
      </c>
      <c r="P87" s="16">
        <f t="shared" si="52"/>
        <v>1182</v>
      </c>
      <c r="Q87" s="16">
        <f t="shared" si="48"/>
        <v>18818</v>
      </c>
    </row>
    <row r="88" spans="1:17" s="17" customFormat="1" ht="45" customHeight="1" x14ac:dyDescent="0.25">
      <c r="A88" s="12">
        <v>82</v>
      </c>
      <c r="B88" s="13" t="s">
        <v>221</v>
      </c>
      <c r="C88" s="13" t="s">
        <v>73</v>
      </c>
      <c r="D88" s="18" t="s">
        <v>222</v>
      </c>
      <c r="E88" s="12" t="s">
        <v>18</v>
      </c>
      <c r="F88" s="12" t="s">
        <v>22</v>
      </c>
      <c r="G88" s="14">
        <v>44805</v>
      </c>
      <c r="H88" s="14">
        <v>44986</v>
      </c>
      <c r="I88" s="15">
        <v>93400</v>
      </c>
      <c r="J88" s="15"/>
      <c r="K88" s="16">
        <f>+I88+J88</f>
        <v>93400</v>
      </c>
      <c r="L88" s="15">
        <v>2680.58</v>
      </c>
      <c r="M88" s="15">
        <v>10552.95</v>
      </c>
      <c r="N88" s="15">
        <v>2839.36</v>
      </c>
      <c r="O88" s="15"/>
      <c r="P88" s="16">
        <f>+L88+M88+N88</f>
        <v>16072.890000000001</v>
      </c>
      <c r="Q88" s="16">
        <f t="shared" si="48"/>
        <v>77327.11</v>
      </c>
    </row>
    <row r="89" spans="1:17" s="17" customFormat="1" ht="45" customHeight="1" x14ac:dyDescent="0.25">
      <c r="A89" s="12">
        <v>83</v>
      </c>
      <c r="B89" s="13" t="s">
        <v>223</v>
      </c>
      <c r="C89" s="13" t="s">
        <v>73</v>
      </c>
      <c r="D89" s="18" t="s">
        <v>222</v>
      </c>
      <c r="E89" s="12" t="s">
        <v>18</v>
      </c>
      <c r="F89" s="12" t="s">
        <v>22</v>
      </c>
      <c r="G89" s="14">
        <v>44805</v>
      </c>
      <c r="H89" s="14">
        <v>44986</v>
      </c>
      <c r="I89" s="15">
        <v>88500</v>
      </c>
      <c r="J89" s="15"/>
      <c r="K89" s="16">
        <f>+I89+J89</f>
        <v>88500</v>
      </c>
      <c r="L89" s="15">
        <v>2539.9499999999998</v>
      </c>
      <c r="M89" s="15">
        <v>9400.35</v>
      </c>
      <c r="N89" s="15">
        <v>2690.4</v>
      </c>
      <c r="O89" s="15"/>
      <c r="P89" s="16">
        <f t="shared" ref="P89:P94" si="59">+L89+M89+N89</f>
        <v>14630.699999999999</v>
      </c>
      <c r="Q89" s="16">
        <f t="shared" si="48"/>
        <v>73869.3</v>
      </c>
    </row>
    <row r="90" spans="1:17" s="17" customFormat="1" ht="45" customHeight="1" x14ac:dyDescent="0.25">
      <c r="A90" s="12">
        <v>84</v>
      </c>
      <c r="B90" s="13" t="s">
        <v>224</v>
      </c>
      <c r="C90" s="13" t="s">
        <v>73</v>
      </c>
      <c r="D90" s="18" t="s">
        <v>222</v>
      </c>
      <c r="E90" s="12" t="s">
        <v>18</v>
      </c>
      <c r="F90" s="12" t="s">
        <v>19</v>
      </c>
      <c r="G90" s="14">
        <v>44805</v>
      </c>
      <c r="H90" s="14">
        <v>44986</v>
      </c>
      <c r="I90" s="15">
        <v>83600</v>
      </c>
      <c r="J90" s="15"/>
      <c r="K90" s="16">
        <f t="shared" ref="K90:K93" si="60">+I90+J90</f>
        <v>83600</v>
      </c>
      <c r="L90" s="15">
        <v>2399.3200000000002</v>
      </c>
      <c r="M90" s="15">
        <v>8247.75</v>
      </c>
      <c r="N90" s="15">
        <v>2541.44</v>
      </c>
      <c r="O90" s="15"/>
      <c r="P90" s="16">
        <f t="shared" si="59"/>
        <v>13188.51</v>
      </c>
      <c r="Q90" s="16">
        <f t="shared" si="48"/>
        <v>70411.490000000005</v>
      </c>
    </row>
    <row r="91" spans="1:17" s="17" customFormat="1" ht="45" customHeight="1" x14ac:dyDescent="0.25">
      <c r="A91" s="12">
        <v>85</v>
      </c>
      <c r="B91" s="13" t="s">
        <v>225</v>
      </c>
      <c r="C91" s="13" t="s">
        <v>73</v>
      </c>
      <c r="D91" s="18" t="s">
        <v>222</v>
      </c>
      <c r="E91" s="12" t="s">
        <v>18</v>
      </c>
      <c r="F91" s="12" t="s">
        <v>19</v>
      </c>
      <c r="G91" s="14">
        <v>44805</v>
      </c>
      <c r="H91" s="14">
        <v>44986</v>
      </c>
      <c r="I91" s="15">
        <v>80600</v>
      </c>
      <c r="J91" s="15"/>
      <c r="K91" s="16">
        <f t="shared" si="60"/>
        <v>80600</v>
      </c>
      <c r="L91" s="15">
        <v>2313.2199999999998</v>
      </c>
      <c r="M91" s="15">
        <v>7542.07</v>
      </c>
      <c r="N91" s="15">
        <v>2450.2399999999998</v>
      </c>
      <c r="O91" s="15"/>
      <c r="P91" s="16">
        <f t="shared" si="59"/>
        <v>12305.529999999999</v>
      </c>
      <c r="Q91" s="16">
        <f t="shared" si="48"/>
        <v>68294.47</v>
      </c>
    </row>
    <row r="92" spans="1:17" s="17" customFormat="1" ht="45" customHeight="1" x14ac:dyDescent="0.25">
      <c r="A92" s="12">
        <v>86</v>
      </c>
      <c r="B92" s="13" t="s">
        <v>226</v>
      </c>
      <c r="C92" s="13" t="s">
        <v>73</v>
      </c>
      <c r="D92" s="18" t="s">
        <v>222</v>
      </c>
      <c r="E92" s="12" t="s">
        <v>18</v>
      </c>
      <c r="F92" s="12" t="s">
        <v>19</v>
      </c>
      <c r="G92" s="14">
        <v>44805</v>
      </c>
      <c r="H92" s="14">
        <v>44986</v>
      </c>
      <c r="I92" s="15">
        <v>73700</v>
      </c>
      <c r="J92" s="15"/>
      <c r="K92" s="16">
        <f t="shared" si="60"/>
        <v>73700</v>
      </c>
      <c r="L92" s="15">
        <v>2115.19</v>
      </c>
      <c r="M92" s="15">
        <v>6064.72</v>
      </c>
      <c r="N92" s="15">
        <v>2240.48</v>
      </c>
      <c r="O92" s="15"/>
      <c r="P92" s="16">
        <f t="shared" si="59"/>
        <v>10420.39</v>
      </c>
      <c r="Q92" s="16">
        <f t="shared" si="48"/>
        <v>63279.61</v>
      </c>
    </row>
    <row r="93" spans="1:17" s="17" customFormat="1" ht="45" customHeight="1" x14ac:dyDescent="0.25">
      <c r="A93" s="12">
        <v>87</v>
      </c>
      <c r="B93" s="13" t="s">
        <v>143</v>
      </c>
      <c r="C93" s="13" t="s">
        <v>73</v>
      </c>
      <c r="D93" s="18" t="s">
        <v>144</v>
      </c>
      <c r="E93" s="12" t="s">
        <v>18</v>
      </c>
      <c r="F93" s="12" t="s">
        <v>19</v>
      </c>
      <c r="G93" s="14">
        <v>44743</v>
      </c>
      <c r="H93" s="14">
        <v>44927</v>
      </c>
      <c r="I93" s="15">
        <v>50000</v>
      </c>
      <c r="J93" s="15">
        <v>0</v>
      </c>
      <c r="K93" s="16">
        <f t="shared" si="60"/>
        <v>50000</v>
      </c>
      <c r="L93" s="15">
        <v>1435</v>
      </c>
      <c r="M93" s="15">
        <v>1854</v>
      </c>
      <c r="N93" s="15">
        <v>1520</v>
      </c>
      <c r="O93" s="15">
        <v>0</v>
      </c>
      <c r="P93" s="16">
        <f t="shared" si="59"/>
        <v>4809</v>
      </c>
      <c r="Q93" s="16">
        <f t="shared" si="48"/>
        <v>45191</v>
      </c>
    </row>
    <row r="94" spans="1:17" s="17" customFormat="1" ht="45" customHeight="1" x14ac:dyDescent="0.25">
      <c r="A94" s="12">
        <v>88</v>
      </c>
      <c r="B94" s="13" t="s">
        <v>117</v>
      </c>
      <c r="C94" s="13" t="s">
        <v>118</v>
      </c>
      <c r="D94" s="18" t="s">
        <v>119</v>
      </c>
      <c r="E94" s="12" t="s">
        <v>18</v>
      </c>
      <c r="F94" s="12" t="s">
        <v>19</v>
      </c>
      <c r="G94" s="14">
        <v>44713</v>
      </c>
      <c r="H94" s="14">
        <v>44896</v>
      </c>
      <c r="I94" s="15">
        <v>50000</v>
      </c>
      <c r="J94" s="15">
        <v>0</v>
      </c>
      <c r="K94" s="16">
        <f t="shared" si="7"/>
        <v>50000</v>
      </c>
      <c r="L94" s="15">
        <v>1435</v>
      </c>
      <c r="M94" s="15">
        <v>1854</v>
      </c>
      <c r="N94" s="15">
        <v>1520</v>
      </c>
      <c r="O94" s="15"/>
      <c r="P94" s="16">
        <f t="shared" si="59"/>
        <v>4809</v>
      </c>
      <c r="Q94" s="16">
        <f t="shared" si="48"/>
        <v>45191</v>
      </c>
    </row>
    <row r="95" spans="1:17" s="17" customFormat="1" ht="45" customHeight="1" x14ac:dyDescent="0.25">
      <c r="A95" s="12">
        <v>89</v>
      </c>
      <c r="B95" s="13" t="s">
        <v>37</v>
      </c>
      <c r="C95" s="13" t="s">
        <v>33</v>
      </c>
      <c r="D95" s="18" t="s">
        <v>38</v>
      </c>
      <c r="E95" s="12" t="s">
        <v>18</v>
      </c>
      <c r="F95" s="12" t="s">
        <v>19</v>
      </c>
      <c r="G95" s="14">
        <v>44683</v>
      </c>
      <c r="H95" s="14">
        <v>44867</v>
      </c>
      <c r="I95" s="15">
        <v>50000</v>
      </c>
      <c r="J95" s="15">
        <v>0</v>
      </c>
      <c r="K95" s="16">
        <f>+I95+J95</f>
        <v>50000</v>
      </c>
      <c r="L95" s="15">
        <v>1435</v>
      </c>
      <c r="M95" s="15">
        <v>1854</v>
      </c>
      <c r="N95" s="15">
        <v>1520</v>
      </c>
      <c r="O95" s="15">
        <v>0</v>
      </c>
      <c r="P95" s="16">
        <f>+L95+M95+N95</f>
        <v>4809</v>
      </c>
      <c r="Q95" s="16">
        <f t="shared" si="48"/>
        <v>45191</v>
      </c>
    </row>
    <row r="96" spans="1:17" s="17" customFormat="1" ht="45" customHeight="1" x14ac:dyDescent="0.25">
      <c r="A96" s="12">
        <v>90</v>
      </c>
      <c r="B96" s="13" t="s">
        <v>147</v>
      </c>
      <c r="C96" s="13" t="s">
        <v>33</v>
      </c>
      <c r="D96" s="18" t="s">
        <v>148</v>
      </c>
      <c r="E96" s="12" t="s">
        <v>18</v>
      </c>
      <c r="F96" s="12" t="s">
        <v>19</v>
      </c>
      <c r="G96" s="14">
        <v>44743</v>
      </c>
      <c r="H96" s="14">
        <v>44927</v>
      </c>
      <c r="I96" s="15">
        <v>50000</v>
      </c>
      <c r="J96" s="15">
        <v>0</v>
      </c>
      <c r="K96" s="16">
        <f>+I96+J96</f>
        <v>50000</v>
      </c>
      <c r="L96" s="15">
        <v>1435</v>
      </c>
      <c r="M96" s="15">
        <v>1854</v>
      </c>
      <c r="N96" s="15">
        <v>1520</v>
      </c>
      <c r="O96" s="15">
        <v>0</v>
      </c>
      <c r="P96" s="16">
        <f>+L96+M96+N96</f>
        <v>4809</v>
      </c>
      <c r="Q96" s="16">
        <f t="shared" si="48"/>
        <v>45191</v>
      </c>
    </row>
    <row r="97" spans="1:17" s="17" customFormat="1" ht="45" customHeight="1" x14ac:dyDescent="0.25">
      <c r="A97" s="12">
        <v>91</v>
      </c>
      <c r="B97" s="13" t="s">
        <v>145</v>
      </c>
      <c r="C97" s="13" t="s">
        <v>33</v>
      </c>
      <c r="D97" s="18" t="s">
        <v>146</v>
      </c>
      <c r="E97" s="12" t="s">
        <v>18</v>
      </c>
      <c r="F97" s="12" t="s">
        <v>22</v>
      </c>
      <c r="G97" s="14">
        <v>44743</v>
      </c>
      <c r="H97" s="14">
        <v>44927</v>
      </c>
      <c r="I97" s="15">
        <v>40000</v>
      </c>
      <c r="J97" s="15">
        <v>0</v>
      </c>
      <c r="K97" s="16">
        <f>+I97+J97</f>
        <v>40000</v>
      </c>
      <c r="L97" s="15">
        <v>1148</v>
      </c>
      <c r="M97" s="15">
        <v>442.65</v>
      </c>
      <c r="N97" s="15">
        <v>1216</v>
      </c>
      <c r="O97" s="15">
        <v>0</v>
      </c>
      <c r="P97" s="16">
        <f>+L97+M97+N97</f>
        <v>2806.65</v>
      </c>
      <c r="Q97" s="16">
        <f t="shared" si="48"/>
        <v>37193.35</v>
      </c>
    </row>
    <row r="98" spans="1:17" s="17" customFormat="1" ht="45" customHeight="1" x14ac:dyDescent="0.25">
      <c r="A98" s="12">
        <v>92</v>
      </c>
      <c r="B98" s="13" t="s">
        <v>195</v>
      </c>
      <c r="C98" s="13" t="s">
        <v>33</v>
      </c>
      <c r="D98" s="18" t="s">
        <v>148</v>
      </c>
      <c r="E98" s="12" t="s">
        <v>18</v>
      </c>
      <c r="F98" s="12" t="s">
        <v>19</v>
      </c>
      <c r="G98" s="14">
        <v>44774</v>
      </c>
      <c r="H98" s="14">
        <v>44958</v>
      </c>
      <c r="I98" s="15">
        <v>40000</v>
      </c>
      <c r="J98" s="15">
        <v>0</v>
      </c>
      <c r="K98" s="16">
        <f>+I98+J98</f>
        <v>40000</v>
      </c>
      <c r="L98" s="15">
        <v>1148</v>
      </c>
      <c r="M98" s="15">
        <v>442.65</v>
      </c>
      <c r="N98" s="15">
        <v>1216</v>
      </c>
      <c r="O98" s="15">
        <v>0</v>
      </c>
      <c r="P98" s="16">
        <f>+L98+M98+N98</f>
        <v>2806.65</v>
      </c>
      <c r="Q98" s="16">
        <f t="shared" si="48"/>
        <v>37193.35</v>
      </c>
    </row>
    <row r="99" spans="1:17" s="17" customFormat="1" ht="45" customHeight="1" x14ac:dyDescent="0.25">
      <c r="A99" s="12">
        <v>93</v>
      </c>
      <c r="B99" s="13" t="s">
        <v>65</v>
      </c>
      <c r="C99" s="13" t="s">
        <v>68</v>
      </c>
      <c r="D99" s="18" t="s">
        <v>27</v>
      </c>
      <c r="E99" s="12" t="s">
        <v>18</v>
      </c>
      <c r="F99" s="12" t="s">
        <v>19</v>
      </c>
      <c r="G99" s="14">
        <v>44713</v>
      </c>
      <c r="H99" s="14">
        <v>44896</v>
      </c>
      <c r="I99" s="15">
        <v>30000</v>
      </c>
      <c r="J99" s="15">
        <v>0</v>
      </c>
      <c r="K99" s="16">
        <f t="shared" si="7"/>
        <v>30000</v>
      </c>
      <c r="L99" s="15">
        <v>861</v>
      </c>
      <c r="M99" s="15">
        <v>0</v>
      </c>
      <c r="N99" s="15">
        <v>912</v>
      </c>
      <c r="O99" s="15">
        <v>0</v>
      </c>
      <c r="P99" s="16">
        <f t="shared" si="41"/>
        <v>1773</v>
      </c>
      <c r="Q99" s="16">
        <f t="shared" si="48"/>
        <v>28227</v>
      </c>
    </row>
    <row r="100" spans="1:17" s="17" customFormat="1" ht="45" customHeight="1" x14ac:dyDescent="0.25">
      <c r="A100" s="12">
        <v>94</v>
      </c>
      <c r="B100" s="13" t="s">
        <v>124</v>
      </c>
      <c r="C100" s="13" t="s">
        <v>68</v>
      </c>
      <c r="D100" s="18" t="s">
        <v>123</v>
      </c>
      <c r="E100" s="12" t="s">
        <v>18</v>
      </c>
      <c r="F100" s="12" t="s">
        <v>22</v>
      </c>
      <c r="G100" s="14">
        <v>44713</v>
      </c>
      <c r="H100" s="14">
        <v>44896</v>
      </c>
      <c r="I100" s="15">
        <v>20000</v>
      </c>
      <c r="J100" s="15">
        <v>0</v>
      </c>
      <c r="K100" s="16">
        <f>+I100+J100</f>
        <v>20000</v>
      </c>
      <c r="L100" s="15">
        <v>574</v>
      </c>
      <c r="M100" s="15">
        <v>0</v>
      </c>
      <c r="N100" s="15">
        <v>608</v>
      </c>
      <c r="O100" s="15">
        <v>0</v>
      </c>
      <c r="P100" s="16">
        <f>+L100+M100+N100</f>
        <v>1182</v>
      </c>
      <c r="Q100" s="16">
        <f t="shared" si="48"/>
        <v>18818</v>
      </c>
    </row>
    <row r="101" spans="1:17" s="17" customFormat="1" ht="45" customHeight="1" x14ac:dyDescent="0.25">
      <c r="A101" s="12">
        <v>95</v>
      </c>
      <c r="B101" s="13" t="s">
        <v>227</v>
      </c>
      <c r="C101" s="13" t="s">
        <v>69</v>
      </c>
      <c r="D101" s="18" t="s">
        <v>228</v>
      </c>
      <c r="E101" s="12" t="s">
        <v>18</v>
      </c>
      <c r="F101" s="12" t="s">
        <v>19</v>
      </c>
      <c r="G101" s="14">
        <v>44805</v>
      </c>
      <c r="H101" s="14">
        <v>44986</v>
      </c>
      <c r="I101" s="15">
        <v>40000</v>
      </c>
      <c r="J101" s="15">
        <v>0</v>
      </c>
      <c r="K101" s="16">
        <f>+I101+J101</f>
        <v>40000</v>
      </c>
      <c r="L101" s="15">
        <v>1148</v>
      </c>
      <c r="M101" s="15">
        <v>442.65</v>
      </c>
      <c r="N101" s="15">
        <v>1216</v>
      </c>
      <c r="O101" s="15">
        <v>0</v>
      </c>
      <c r="P101" s="16">
        <f>+L101+M101+N101</f>
        <v>2806.65</v>
      </c>
      <c r="Q101" s="16">
        <f t="shared" ref="Q101" si="61">+K101-P101</f>
        <v>37193.35</v>
      </c>
    </row>
    <row r="102" spans="1:17" s="17" customFormat="1" ht="45" customHeight="1" x14ac:dyDescent="0.25">
      <c r="A102" s="12">
        <v>96</v>
      </c>
      <c r="B102" s="13" t="s">
        <v>229</v>
      </c>
      <c r="C102" s="13" t="s">
        <v>69</v>
      </c>
      <c r="D102" s="18" t="s">
        <v>228</v>
      </c>
      <c r="E102" s="12" t="s">
        <v>18</v>
      </c>
      <c r="F102" s="12" t="s">
        <v>19</v>
      </c>
      <c r="G102" s="14">
        <v>44805</v>
      </c>
      <c r="H102" s="14">
        <v>44986</v>
      </c>
      <c r="I102" s="15">
        <v>40000</v>
      </c>
      <c r="J102" s="15">
        <v>0</v>
      </c>
      <c r="K102" s="16">
        <f>+I102+J102</f>
        <v>40000</v>
      </c>
      <c r="L102" s="15">
        <v>1148</v>
      </c>
      <c r="M102" s="15">
        <v>442.65</v>
      </c>
      <c r="N102" s="15">
        <v>1216</v>
      </c>
      <c r="O102" s="15">
        <v>0</v>
      </c>
      <c r="P102" s="16">
        <f>+L102+M102+N102</f>
        <v>2806.65</v>
      </c>
      <c r="Q102" s="16">
        <f t="shared" ref="Q102" si="62">+K102-P102</f>
        <v>37193.35</v>
      </c>
    </row>
    <row r="103" spans="1:17" s="17" customFormat="1" ht="45" customHeight="1" x14ac:dyDescent="0.25">
      <c r="A103" s="12">
        <v>97</v>
      </c>
      <c r="B103" s="13" t="s">
        <v>66</v>
      </c>
      <c r="C103" s="13" t="s">
        <v>69</v>
      </c>
      <c r="D103" s="18" t="s">
        <v>67</v>
      </c>
      <c r="E103" s="12" t="s">
        <v>18</v>
      </c>
      <c r="F103" s="12" t="s">
        <v>22</v>
      </c>
      <c r="G103" s="14">
        <v>44713</v>
      </c>
      <c r="H103" s="14">
        <v>44896</v>
      </c>
      <c r="I103" s="15">
        <v>30000</v>
      </c>
      <c r="J103" s="15">
        <v>0</v>
      </c>
      <c r="K103" s="16">
        <f t="shared" si="7"/>
        <v>30000</v>
      </c>
      <c r="L103" s="15">
        <v>861</v>
      </c>
      <c r="M103" s="15">
        <v>0</v>
      </c>
      <c r="N103" s="15">
        <v>912</v>
      </c>
      <c r="O103" s="15">
        <v>0</v>
      </c>
      <c r="P103" s="16">
        <f t="shared" si="41"/>
        <v>1773</v>
      </c>
      <c r="Q103" s="16">
        <f t="shared" si="48"/>
        <v>28227</v>
      </c>
    </row>
    <row r="104" spans="1:17" s="17" customFormat="1" ht="45" customHeight="1" x14ac:dyDescent="0.25">
      <c r="A104" s="12">
        <v>98</v>
      </c>
      <c r="B104" s="13" t="s">
        <v>120</v>
      </c>
      <c r="C104" s="13" t="s">
        <v>69</v>
      </c>
      <c r="D104" s="18" t="s">
        <v>27</v>
      </c>
      <c r="E104" s="12" t="s">
        <v>18</v>
      </c>
      <c r="F104" s="12" t="s">
        <v>19</v>
      </c>
      <c r="G104" s="14">
        <v>44713</v>
      </c>
      <c r="H104" s="14">
        <v>44896</v>
      </c>
      <c r="I104" s="15">
        <v>30000</v>
      </c>
      <c r="J104" s="15">
        <v>0</v>
      </c>
      <c r="K104" s="16">
        <f t="shared" si="7"/>
        <v>30000</v>
      </c>
      <c r="L104" s="15">
        <v>861</v>
      </c>
      <c r="M104" s="15">
        <v>0</v>
      </c>
      <c r="N104" s="15">
        <v>912</v>
      </c>
      <c r="O104" s="15">
        <v>0</v>
      </c>
      <c r="P104" s="16">
        <f t="shared" si="41"/>
        <v>1773</v>
      </c>
      <c r="Q104" s="16">
        <f t="shared" si="48"/>
        <v>28227</v>
      </c>
    </row>
    <row r="105" spans="1:17" s="17" customFormat="1" ht="45" customHeight="1" x14ac:dyDescent="0.25">
      <c r="A105" s="12">
        <v>99</v>
      </c>
      <c r="B105" s="13" t="s">
        <v>83</v>
      </c>
      <c r="C105" s="13" t="s">
        <v>69</v>
      </c>
      <c r="D105" s="18" t="s">
        <v>27</v>
      </c>
      <c r="E105" s="12" t="s">
        <v>18</v>
      </c>
      <c r="F105" s="12" t="s">
        <v>19</v>
      </c>
      <c r="G105" s="14">
        <v>44805</v>
      </c>
      <c r="H105" s="14">
        <v>44986</v>
      </c>
      <c r="I105" s="15">
        <v>25000</v>
      </c>
      <c r="J105" s="15">
        <v>0</v>
      </c>
      <c r="K105" s="16">
        <f t="shared" si="7"/>
        <v>25000</v>
      </c>
      <c r="L105" s="15">
        <v>717.5</v>
      </c>
      <c r="M105" s="15">
        <v>0</v>
      </c>
      <c r="N105" s="15">
        <v>760</v>
      </c>
      <c r="O105" s="15">
        <v>0</v>
      </c>
      <c r="P105" s="16">
        <f t="shared" si="41"/>
        <v>1477.5</v>
      </c>
      <c r="Q105" s="16">
        <f t="shared" si="48"/>
        <v>23522.5</v>
      </c>
    </row>
    <row r="106" spans="1:17" s="17" customFormat="1" ht="45" customHeight="1" x14ac:dyDescent="0.25">
      <c r="A106" s="12">
        <v>100</v>
      </c>
      <c r="B106" s="13" t="s">
        <v>84</v>
      </c>
      <c r="C106" s="13" t="s">
        <v>69</v>
      </c>
      <c r="D106" s="18" t="s">
        <v>34</v>
      </c>
      <c r="E106" s="12" t="s">
        <v>18</v>
      </c>
      <c r="F106" s="12" t="s">
        <v>19</v>
      </c>
      <c r="G106" s="14">
        <v>44805</v>
      </c>
      <c r="H106" s="14">
        <v>44986</v>
      </c>
      <c r="I106" s="15">
        <v>20000</v>
      </c>
      <c r="J106" s="15">
        <v>0</v>
      </c>
      <c r="K106" s="16">
        <f t="shared" si="7"/>
        <v>20000</v>
      </c>
      <c r="L106" s="15">
        <v>574</v>
      </c>
      <c r="M106" s="15"/>
      <c r="N106" s="15">
        <v>608</v>
      </c>
      <c r="O106" s="15">
        <v>0</v>
      </c>
      <c r="P106" s="16">
        <f t="shared" si="41"/>
        <v>1182</v>
      </c>
      <c r="Q106" s="16">
        <f t="shared" si="48"/>
        <v>18818</v>
      </c>
    </row>
    <row r="107" spans="1:17" s="17" customFormat="1" ht="45" customHeight="1" x14ac:dyDescent="0.25">
      <c r="A107" s="12">
        <v>101</v>
      </c>
      <c r="B107" s="13" t="s">
        <v>109</v>
      </c>
      <c r="C107" s="13" t="s">
        <v>69</v>
      </c>
      <c r="D107" s="18" t="s">
        <v>110</v>
      </c>
      <c r="E107" s="12" t="s">
        <v>18</v>
      </c>
      <c r="F107" s="12" t="s">
        <v>19</v>
      </c>
      <c r="G107" s="14">
        <v>44683</v>
      </c>
      <c r="H107" s="14">
        <v>44867</v>
      </c>
      <c r="I107" s="15">
        <v>20000</v>
      </c>
      <c r="J107" s="15">
        <v>0</v>
      </c>
      <c r="K107" s="16">
        <f t="shared" si="7"/>
        <v>20000</v>
      </c>
      <c r="L107" s="15">
        <v>574</v>
      </c>
      <c r="M107" s="15">
        <v>0</v>
      </c>
      <c r="N107" s="15">
        <v>608</v>
      </c>
      <c r="O107" s="15">
        <v>0</v>
      </c>
      <c r="P107" s="16">
        <f t="shared" ref="P107" si="63">+L107+M107+N107</f>
        <v>1182</v>
      </c>
      <c r="Q107" s="16">
        <f t="shared" si="48"/>
        <v>18818</v>
      </c>
    </row>
    <row r="108" spans="1:17" s="17" customFormat="1" ht="45" customHeight="1" x14ac:dyDescent="0.25">
      <c r="A108" s="12">
        <v>102</v>
      </c>
      <c r="B108" s="13" t="s">
        <v>113</v>
      </c>
      <c r="C108" s="13" t="s">
        <v>72</v>
      </c>
      <c r="D108" s="18" t="s">
        <v>38</v>
      </c>
      <c r="E108" s="12" t="s">
        <v>18</v>
      </c>
      <c r="F108" s="12" t="s">
        <v>19</v>
      </c>
      <c r="G108" s="14">
        <v>44713</v>
      </c>
      <c r="H108" s="14">
        <v>44896</v>
      </c>
      <c r="I108" s="15">
        <v>50000</v>
      </c>
      <c r="J108" s="15">
        <v>0</v>
      </c>
      <c r="K108" s="16">
        <f t="shared" si="7"/>
        <v>50000</v>
      </c>
      <c r="L108" s="15">
        <v>1435</v>
      </c>
      <c r="M108" s="15">
        <v>1854</v>
      </c>
      <c r="N108" s="15">
        <v>1520</v>
      </c>
      <c r="O108" s="15">
        <v>0</v>
      </c>
      <c r="P108" s="16">
        <f t="shared" ref="P108:P109" si="64">+L108+M108+N108</f>
        <v>4809</v>
      </c>
      <c r="Q108" s="16">
        <f t="shared" si="48"/>
        <v>45191</v>
      </c>
    </row>
    <row r="109" spans="1:17" s="17" customFormat="1" ht="45" customHeight="1" x14ac:dyDescent="0.25">
      <c r="A109" s="12">
        <v>103</v>
      </c>
      <c r="B109" s="13" t="s">
        <v>149</v>
      </c>
      <c r="C109" s="13" t="s">
        <v>72</v>
      </c>
      <c r="D109" s="18" t="s">
        <v>92</v>
      </c>
      <c r="E109" s="12" t="s">
        <v>18</v>
      </c>
      <c r="F109" s="12" t="s">
        <v>19</v>
      </c>
      <c r="G109" s="14">
        <v>44743</v>
      </c>
      <c r="H109" s="14">
        <v>44927</v>
      </c>
      <c r="I109" s="15">
        <v>30000</v>
      </c>
      <c r="J109" s="15">
        <v>0</v>
      </c>
      <c r="K109" s="16">
        <f t="shared" si="7"/>
        <v>30000</v>
      </c>
      <c r="L109" s="15">
        <v>861</v>
      </c>
      <c r="M109" s="15">
        <v>0</v>
      </c>
      <c r="N109" s="15">
        <v>912</v>
      </c>
      <c r="O109" s="15">
        <v>0</v>
      </c>
      <c r="P109" s="16">
        <f t="shared" si="64"/>
        <v>1773</v>
      </c>
      <c r="Q109" s="16">
        <f t="shared" si="48"/>
        <v>28227</v>
      </c>
    </row>
    <row r="110" spans="1:17" s="17" customFormat="1" ht="45" customHeight="1" x14ac:dyDescent="0.25">
      <c r="A110" s="12">
        <v>104</v>
      </c>
      <c r="B110" s="13" t="s">
        <v>91</v>
      </c>
      <c r="C110" s="13" t="s">
        <v>72</v>
      </c>
      <c r="D110" s="18" t="s">
        <v>92</v>
      </c>
      <c r="E110" s="12" t="s">
        <v>18</v>
      </c>
      <c r="F110" s="12" t="s">
        <v>22</v>
      </c>
      <c r="G110" s="14">
        <v>44652</v>
      </c>
      <c r="H110" s="14">
        <v>44835</v>
      </c>
      <c r="I110" s="15">
        <v>30000</v>
      </c>
      <c r="J110" s="15">
        <v>0</v>
      </c>
      <c r="K110" s="16">
        <f t="shared" ref="K110:K122" si="65">+I110+J110</f>
        <v>30000</v>
      </c>
      <c r="L110" s="15">
        <v>861</v>
      </c>
      <c r="M110" s="15">
        <v>0</v>
      </c>
      <c r="N110" s="15">
        <v>912</v>
      </c>
      <c r="O110" s="15">
        <v>0</v>
      </c>
      <c r="P110" s="16">
        <f t="shared" ref="P110:P122" si="66">+L110+M110+N110</f>
        <v>1773</v>
      </c>
      <c r="Q110" s="16">
        <f t="shared" si="48"/>
        <v>28227</v>
      </c>
    </row>
    <row r="111" spans="1:17" s="17" customFormat="1" ht="45" customHeight="1" x14ac:dyDescent="0.25">
      <c r="A111" s="12">
        <v>105</v>
      </c>
      <c r="B111" s="13" t="s">
        <v>175</v>
      </c>
      <c r="C111" s="13" t="s">
        <v>72</v>
      </c>
      <c r="D111" s="18" t="s">
        <v>26</v>
      </c>
      <c r="E111" s="12" t="s">
        <v>18</v>
      </c>
      <c r="F111" s="12" t="s">
        <v>19</v>
      </c>
      <c r="G111" s="14">
        <v>44774</v>
      </c>
      <c r="H111" s="14">
        <v>44958</v>
      </c>
      <c r="I111" s="15">
        <v>25000</v>
      </c>
      <c r="J111" s="15">
        <v>0</v>
      </c>
      <c r="K111" s="16">
        <f t="shared" ref="K111" si="67">+I111+J111</f>
        <v>25000</v>
      </c>
      <c r="L111" s="15">
        <v>717.5</v>
      </c>
      <c r="M111" s="15">
        <v>0</v>
      </c>
      <c r="N111" s="15">
        <v>760</v>
      </c>
      <c r="O111" s="15">
        <v>0</v>
      </c>
      <c r="P111" s="16">
        <f t="shared" ref="P111" si="68">+L111+M111+N111</f>
        <v>1477.5</v>
      </c>
      <c r="Q111" s="16">
        <f t="shared" si="48"/>
        <v>23522.5</v>
      </c>
    </row>
    <row r="112" spans="1:17" s="17" customFormat="1" ht="45" customHeight="1" x14ac:dyDescent="0.25">
      <c r="A112" s="12">
        <v>106</v>
      </c>
      <c r="B112" s="13" t="s">
        <v>150</v>
      </c>
      <c r="C112" s="13" t="s">
        <v>72</v>
      </c>
      <c r="D112" s="18" t="s">
        <v>151</v>
      </c>
      <c r="E112" s="12" t="s">
        <v>18</v>
      </c>
      <c r="F112" s="12" t="s">
        <v>19</v>
      </c>
      <c r="G112" s="14">
        <v>44743</v>
      </c>
      <c r="H112" s="14">
        <v>44927</v>
      </c>
      <c r="I112" s="15">
        <v>25000</v>
      </c>
      <c r="J112" s="15">
        <v>0</v>
      </c>
      <c r="K112" s="16">
        <f t="shared" si="65"/>
        <v>25000</v>
      </c>
      <c r="L112" s="15">
        <v>717.5</v>
      </c>
      <c r="M112" s="15">
        <v>0</v>
      </c>
      <c r="N112" s="15">
        <v>760</v>
      </c>
      <c r="O112" s="15">
        <v>0</v>
      </c>
      <c r="P112" s="16">
        <f t="shared" si="66"/>
        <v>1477.5</v>
      </c>
      <c r="Q112" s="16">
        <f t="shared" si="48"/>
        <v>23522.5</v>
      </c>
    </row>
    <row r="113" spans="1:17" s="17" customFormat="1" ht="45" customHeight="1" x14ac:dyDescent="0.25">
      <c r="A113" s="12">
        <v>107</v>
      </c>
      <c r="B113" s="13" t="s">
        <v>154</v>
      </c>
      <c r="C113" s="13" t="s">
        <v>153</v>
      </c>
      <c r="D113" s="18" t="s">
        <v>27</v>
      </c>
      <c r="E113" s="12" t="s">
        <v>18</v>
      </c>
      <c r="F113" s="12" t="s">
        <v>19</v>
      </c>
      <c r="G113" s="14">
        <v>44743</v>
      </c>
      <c r="H113" s="14">
        <v>44927</v>
      </c>
      <c r="I113" s="15">
        <v>30000</v>
      </c>
      <c r="J113" s="15">
        <v>0</v>
      </c>
      <c r="K113" s="16">
        <f t="shared" si="65"/>
        <v>30000</v>
      </c>
      <c r="L113" s="15">
        <v>861</v>
      </c>
      <c r="M113" s="15">
        <v>0</v>
      </c>
      <c r="N113" s="15">
        <v>912</v>
      </c>
      <c r="O113" s="15">
        <v>0</v>
      </c>
      <c r="P113" s="16">
        <f t="shared" si="66"/>
        <v>1773</v>
      </c>
      <c r="Q113" s="16">
        <f t="shared" si="48"/>
        <v>28227</v>
      </c>
    </row>
    <row r="114" spans="1:17" s="17" customFormat="1" ht="45" customHeight="1" x14ac:dyDescent="0.25">
      <c r="A114" s="12">
        <v>108</v>
      </c>
      <c r="B114" s="13" t="s">
        <v>176</v>
      </c>
      <c r="C114" s="13" t="s">
        <v>153</v>
      </c>
      <c r="D114" s="18" t="s">
        <v>27</v>
      </c>
      <c r="E114" s="12" t="s">
        <v>18</v>
      </c>
      <c r="F114" s="12" t="s">
        <v>22</v>
      </c>
      <c r="G114" s="14">
        <v>44774</v>
      </c>
      <c r="H114" s="14">
        <v>44958</v>
      </c>
      <c r="I114" s="15">
        <v>25000</v>
      </c>
      <c r="J114" s="15">
        <v>0</v>
      </c>
      <c r="K114" s="16">
        <f t="shared" ref="K114" si="69">+I114+J114</f>
        <v>25000</v>
      </c>
      <c r="L114" s="15">
        <v>717.5</v>
      </c>
      <c r="M114" s="15">
        <v>0</v>
      </c>
      <c r="N114" s="15">
        <v>760</v>
      </c>
      <c r="O114" s="15">
        <v>0</v>
      </c>
      <c r="P114" s="16">
        <f t="shared" ref="P114" si="70">+L114+M114+N114</f>
        <v>1477.5</v>
      </c>
      <c r="Q114" s="16">
        <f t="shared" si="48"/>
        <v>23522.5</v>
      </c>
    </row>
    <row r="115" spans="1:17" s="17" customFormat="1" ht="45" customHeight="1" x14ac:dyDescent="0.25">
      <c r="A115" s="12">
        <v>109</v>
      </c>
      <c r="B115" s="13" t="s">
        <v>152</v>
      </c>
      <c r="C115" s="13" t="s">
        <v>153</v>
      </c>
      <c r="D115" s="18" t="s">
        <v>151</v>
      </c>
      <c r="E115" s="12" t="s">
        <v>18</v>
      </c>
      <c r="F115" s="12" t="s">
        <v>19</v>
      </c>
      <c r="G115" s="14">
        <v>44743</v>
      </c>
      <c r="H115" s="14">
        <v>44927</v>
      </c>
      <c r="I115" s="15">
        <v>20000</v>
      </c>
      <c r="J115" s="15">
        <v>0</v>
      </c>
      <c r="K115" s="16">
        <f t="shared" si="65"/>
        <v>20000</v>
      </c>
      <c r="L115" s="15">
        <v>574</v>
      </c>
      <c r="M115" s="15">
        <v>0</v>
      </c>
      <c r="N115" s="15">
        <v>608</v>
      </c>
      <c r="O115" s="15">
        <v>0</v>
      </c>
      <c r="P115" s="16">
        <f t="shared" si="66"/>
        <v>1182</v>
      </c>
      <c r="Q115" s="16">
        <f t="shared" si="48"/>
        <v>18818</v>
      </c>
    </row>
    <row r="116" spans="1:17" s="17" customFormat="1" ht="45" customHeight="1" x14ac:dyDescent="0.25">
      <c r="A116" s="12">
        <v>110</v>
      </c>
      <c r="B116" s="13" t="s">
        <v>155</v>
      </c>
      <c r="C116" s="13" t="s">
        <v>156</v>
      </c>
      <c r="D116" s="18" t="s">
        <v>157</v>
      </c>
      <c r="E116" s="12" t="s">
        <v>18</v>
      </c>
      <c r="F116" s="12" t="s">
        <v>19</v>
      </c>
      <c r="G116" s="14">
        <v>44743</v>
      </c>
      <c r="H116" s="14">
        <v>44927</v>
      </c>
      <c r="I116" s="15">
        <v>30000</v>
      </c>
      <c r="J116" s="15">
        <v>0</v>
      </c>
      <c r="K116" s="16">
        <f t="shared" si="65"/>
        <v>30000</v>
      </c>
      <c r="L116" s="15">
        <v>861</v>
      </c>
      <c r="M116" s="15">
        <v>0</v>
      </c>
      <c r="N116" s="15">
        <v>912</v>
      </c>
      <c r="O116" s="15">
        <v>0</v>
      </c>
      <c r="P116" s="16">
        <f t="shared" si="66"/>
        <v>1773</v>
      </c>
      <c r="Q116" s="16">
        <f t="shared" si="48"/>
        <v>28227</v>
      </c>
    </row>
    <row r="117" spans="1:17" s="17" customFormat="1" ht="45" customHeight="1" x14ac:dyDescent="0.25">
      <c r="A117" s="12">
        <v>111</v>
      </c>
      <c r="B117" s="13" t="s">
        <v>158</v>
      </c>
      <c r="C117" s="13" t="s">
        <v>159</v>
      </c>
      <c r="D117" s="18" t="s">
        <v>27</v>
      </c>
      <c r="E117" s="12" t="s">
        <v>18</v>
      </c>
      <c r="F117" s="12" t="s">
        <v>22</v>
      </c>
      <c r="G117" s="14">
        <v>44743</v>
      </c>
      <c r="H117" s="14">
        <v>44927</v>
      </c>
      <c r="I117" s="15">
        <v>25000</v>
      </c>
      <c r="J117" s="15">
        <v>0</v>
      </c>
      <c r="K117" s="16">
        <f t="shared" si="65"/>
        <v>25000</v>
      </c>
      <c r="L117" s="15">
        <v>717.5</v>
      </c>
      <c r="M117" s="15">
        <v>0</v>
      </c>
      <c r="N117" s="15">
        <v>760</v>
      </c>
      <c r="O117" s="15">
        <v>0</v>
      </c>
      <c r="P117" s="16">
        <f t="shared" si="66"/>
        <v>1477.5</v>
      </c>
      <c r="Q117" s="16">
        <f t="shared" si="48"/>
        <v>23522.5</v>
      </c>
    </row>
    <row r="118" spans="1:17" s="17" customFormat="1" ht="45" customHeight="1" x14ac:dyDescent="0.25">
      <c r="A118" s="12">
        <v>112</v>
      </c>
      <c r="B118" s="13" t="s">
        <v>160</v>
      </c>
      <c r="C118" s="13" t="s">
        <v>159</v>
      </c>
      <c r="D118" s="18" t="s">
        <v>161</v>
      </c>
      <c r="E118" s="12" t="s">
        <v>18</v>
      </c>
      <c r="F118" s="12" t="s">
        <v>22</v>
      </c>
      <c r="G118" s="14">
        <v>44743</v>
      </c>
      <c r="H118" s="14">
        <v>44927</v>
      </c>
      <c r="I118" s="15">
        <v>40000</v>
      </c>
      <c r="J118" s="15">
        <v>0</v>
      </c>
      <c r="K118" s="16">
        <f t="shared" si="65"/>
        <v>40000</v>
      </c>
      <c r="L118" s="15">
        <v>1148</v>
      </c>
      <c r="M118" s="15">
        <v>442.65</v>
      </c>
      <c r="N118" s="15">
        <v>1216</v>
      </c>
      <c r="O118" s="15">
        <v>0</v>
      </c>
      <c r="P118" s="16">
        <f t="shared" si="66"/>
        <v>2806.65</v>
      </c>
      <c r="Q118" s="16">
        <f t="shared" si="48"/>
        <v>37193.35</v>
      </c>
    </row>
    <row r="119" spans="1:17" s="17" customFormat="1" ht="45" customHeight="1" x14ac:dyDescent="0.25">
      <c r="A119" s="12">
        <v>113</v>
      </c>
      <c r="B119" s="13" t="s">
        <v>177</v>
      </c>
      <c r="C119" s="13" t="s">
        <v>163</v>
      </c>
      <c r="D119" s="18" t="s">
        <v>178</v>
      </c>
      <c r="E119" s="12" t="s">
        <v>18</v>
      </c>
      <c r="F119" s="12" t="s">
        <v>22</v>
      </c>
      <c r="G119" s="14">
        <v>44774</v>
      </c>
      <c r="H119" s="14">
        <v>44958</v>
      </c>
      <c r="I119" s="15">
        <v>40000</v>
      </c>
      <c r="J119" s="15">
        <v>0</v>
      </c>
      <c r="K119" s="16">
        <f t="shared" ref="K119" si="71">+I119+J119</f>
        <v>40000</v>
      </c>
      <c r="L119" s="15">
        <v>1148</v>
      </c>
      <c r="M119" s="15">
        <v>442.65</v>
      </c>
      <c r="N119" s="15">
        <v>1216</v>
      </c>
      <c r="O119" s="15">
        <v>0</v>
      </c>
      <c r="P119" s="16">
        <f t="shared" ref="P119" si="72">+L119+M119+N119</f>
        <v>2806.65</v>
      </c>
      <c r="Q119" s="16">
        <f t="shared" si="48"/>
        <v>37193.35</v>
      </c>
    </row>
    <row r="120" spans="1:17" s="17" customFormat="1" ht="45" customHeight="1" x14ac:dyDescent="0.25">
      <c r="A120" s="12">
        <v>114</v>
      </c>
      <c r="B120" s="13" t="s">
        <v>162</v>
      </c>
      <c r="C120" s="13" t="s">
        <v>163</v>
      </c>
      <c r="D120" s="18" t="s">
        <v>27</v>
      </c>
      <c r="E120" s="12" t="s">
        <v>18</v>
      </c>
      <c r="F120" s="12" t="s">
        <v>22</v>
      </c>
      <c r="G120" s="14">
        <v>44743</v>
      </c>
      <c r="H120" s="14">
        <v>44927</v>
      </c>
      <c r="I120" s="15">
        <v>25000</v>
      </c>
      <c r="J120" s="15">
        <v>0</v>
      </c>
      <c r="K120" s="16">
        <f t="shared" si="65"/>
        <v>25000</v>
      </c>
      <c r="L120" s="15">
        <v>717.5</v>
      </c>
      <c r="M120" s="15">
        <v>0</v>
      </c>
      <c r="N120" s="15">
        <v>760</v>
      </c>
      <c r="O120" s="15">
        <v>0</v>
      </c>
      <c r="P120" s="16">
        <f t="shared" si="66"/>
        <v>1477.5</v>
      </c>
      <c r="Q120" s="16">
        <f t="shared" si="48"/>
        <v>23522.5</v>
      </c>
    </row>
    <row r="121" spans="1:17" s="17" customFormat="1" ht="45" customHeight="1" x14ac:dyDescent="0.25">
      <c r="A121" s="12">
        <v>115</v>
      </c>
      <c r="B121" s="13" t="s">
        <v>164</v>
      </c>
      <c r="C121" s="13" t="s">
        <v>166</v>
      </c>
      <c r="D121" s="18" t="s">
        <v>167</v>
      </c>
      <c r="E121" s="12" t="s">
        <v>18</v>
      </c>
      <c r="F121" s="12" t="s">
        <v>22</v>
      </c>
      <c r="G121" s="14">
        <v>44743</v>
      </c>
      <c r="H121" s="14">
        <v>44927</v>
      </c>
      <c r="I121" s="15">
        <v>40000</v>
      </c>
      <c r="J121" s="15">
        <v>0</v>
      </c>
      <c r="K121" s="16">
        <f t="shared" si="65"/>
        <v>40000</v>
      </c>
      <c r="L121" s="15">
        <v>1148</v>
      </c>
      <c r="M121" s="15">
        <v>442.65</v>
      </c>
      <c r="N121" s="15">
        <v>1216</v>
      </c>
      <c r="O121" s="15">
        <v>0</v>
      </c>
      <c r="P121" s="16">
        <f t="shared" si="66"/>
        <v>2806.65</v>
      </c>
      <c r="Q121" s="16">
        <f t="shared" si="48"/>
        <v>37193.35</v>
      </c>
    </row>
    <row r="122" spans="1:17" s="17" customFormat="1" ht="45" customHeight="1" x14ac:dyDescent="0.25">
      <c r="A122" s="12">
        <v>116</v>
      </c>
      <c r="B122" s="13" t="s">
        <v>165</v>
      </c>
      <c r="C122" s="13" t="s">
        <v>166</v>
      </c>
      <c r="D122" s="18" t="s">
        <v>168</v>
      </c>
      <c r="E122" s="12" t="s">
        <v>18</v>
      </c>
      <c r="F122" s="12" t="s">
        <v>19</v>
      </c>
      <c r="G122" s="14">
        <v>44743</v>
      </c>
      <c r="H122" s="14">
        <v>44927</v>
      </c>
      <c r="I122" s="15">
        <v>40000</v>
      </c>
      <c r="J122" s="15">
        <v>0</v>
      </c>
      <c r="K122" s="16">
        <f t="shared" si="65"/>
        <v>40000</v>
      </c>
      <c r="L122" s="15">
        <v>1148</v>
      </c>
      <c r="M122" s="15">
        <v>442.65</v>
      </c>
      <c r="N122" s="15">
        <v>1216</v>
      </c>
      <c r="O122" s="15">
        <v>0</v>
      </c>
      <c r="P122" s="16">
        <f t="shared" si="66"/>
        <v>2806.65</v>
      </c>
      <c r="Q122" s="16">
        <f t="shared" si="48"/>
        <v>37193.35</v>
      </c>
    </row>
    <row r="123" spans="1:17" s="17" customFormat="1" ht="45" customHeight="1" x14ac:dyDescent="0.25">
      <c r="A123" s="12">
        <v>117</v>
      </c>
      <c r="B123" s="13" t="s">
        <v>179</v>
      </c>
      <c r="C123" s="13" t="s">
        <v>166</v>
      </c>
      <c r="D123" s="18" t="s">
        <v>27</v>
      </c>
      <c r="E123" s="12" t="s">
        <v>18</v>
      </c>
      <c r="F123" s="12" t="s">
        <v>19</v>
      </c>
      <c r="G123" s="14">
        <v>44774</v>
      </c>
      <c r="H123" s="14">
        <v>44958</v>
      </c>
      <c r="I123" s="15">
        <v>30000</v>
      </c>
      <c r="J123" s="15">
        <v>0</v>
      </c>
      <c r="K123" s="16">
        <f t="shared" ref="K123" si="73">+I123+J123</f>
        <v>30000</v>
      </c>
      <c r="L123" s="15">
        <v>861</v>
      </c>
      <c r="M123" s="15">
        <v>0</v>
      </c>
      <c r="N123" s="15">
        <v>912</v>
      </c>
      <c r="O123" s="15">
        <v>0</v>
      </c>
      <c r="P123" s="16">
        <f t="shared" ref="P123" si="74">+L123+M123+N123</f>
        <v>1773</v>
      </c>
      <c r="Q123" s="16">
        <f t="shared" si="48"/>
        <v>28227</v>
      </c>
    </row>
    <row r="124" spans="1:17" s="2" customFormat="1" ht="45" customHeight="1" x14ac:dyDescent="0.25">
      <c r="A124" s="41" t="s">
        <v>230</v>
      </c>
      <c r="B124" s="42"/>
      <c r="C124" s="42"/>
      <c r="D124" s="42"/>
      <c r="E124" s="42"/>
      <c r="F124" s="42"/>
      <c r="G124" s="42"/>
      <c r="H124" s="43"/>
      <c r="I124" s="1">
        <f>SUM(I7:I123)</f>
        <v>4146050</v>
      </c>
      <c r="J124" s="1">
        <f t="shared" ref="J124:Q124" si="75">SUM(J7:J123)</f>
        <v>0</v>
      </c>
      <c r="K124" s="1">
        <f t="shared" si="75"/>
        <v>4146050</v>
      </c>
      <c r="L124" s="1">
        <f t="shared" si="75"/>
        <v>118991.64000000001</v>
      </c>
      <c r="M124" s="1">
        <f t="shared" si="75"/>
        <v>98005.049999999988</v>
      </c>
      <c r="N124" s="1">
        <f t="shared" si="75"/>
        <v>126039.92</v>
      </c>
      <c r="O124" s="1">
        <f t="shared" si="75"/>
        <v>0</v>
      </c>
      <c r="P124" s="1">
        <f t="shared" si="75"/>
        <v>343036.61000000016</v>
      </c>
      <c r="Q124" s="1">
        <f t="shared" si="75"/>
        <v>3803013.390000002</v>
      </c>
    </row>
    <row r="125" spans="1:17" s="2" customFormat="1" x14ac:dyDescent="0.25">
      <c r="A125" s="7"/>
      <c r="C125" s="8"/>
      <c r="D125" s="9"/>
      <c r="E125" s="34"/>
      <c r="H125" s="10"/>
    </row>
    <row r="126" spans="1:17" s="2" customFormat="1" x14ac:dyDescent="0.25">
      <c r="A126" s="36"/>
      <c r="C126" s="8"/>
      <c r="D126" s="9"/>
      <c r="E126" s="36"/>
      <c r="H126" s="10"/>
    </row>
    <row r="127" spans="1:17" s="2" customFormat="1" x14ac:dyDescent="0.25">
      <c r="A127" s="36"/>
      <c r="C127" s="8"/>
      <c r="D127" s="9"/>
      <c r="E127" s="36"/>
      <c r="H127" s="10"/>
    </row>
    <row r="128" spans="1:17" s="2" customFormat="1" x14ac:dyDescent="0.25">
      <c r="A128" s="36"/>
      <c r="C128" s="8"/>
      <c r="D128" s="9"/>
      <c r="E128" s="36"/>
      <c r="H128" s="10"/>
    </row>
    <row r="130" spans="1:17" s="20" customFormat="1" ht="34.5" customHeight="1" x14ac:dyDescent="0.25">
      <c r="A130" s="19"/>
      <c r="C130" s="21"/>
      <c r="E130" s="22"/>
      <c r="F130" s="23"/>
      <c r="G130" s="23"/>
      <c r="H130" s="23"/>
      <c r="I130" s="23"/>
      <c r="J130" s="23"/>
      <c r="K130" s="23"/>
      <c r="L130" s="23"/>
      <c r="M130" s="23"/>
      <c r="N130" s="23"/>
      <c r="O130" s="23"/>
      <c r="P130" s="24"/>
    </row>
    <row r="131" spans="1:17" s="20" customFormat="1" ht="34.5" customHeight="1" x14ac:dyDescent="0.25">
      <c r="A131" s="19"/>
      <c r="B131" s="25" t="s">
        <v>39</v>
      </c>
      <c r="C131" s="26"/>
      <c r="D131" s="26"/>
      <c r="E131" s="27"/>
      <c r="F131" s="25" t="s">
        <v>40</v>
      </c>
      <c r="G131" s="26"/>
      <c r="H131" s="26"/>
      <c r="I131" s="28"/>
      <c r="J131" s="28"/>
      <c r="K131" s="26"/>
      <c r="L131" s="26"/>
      <c r="M131" s="25" t="s">
        <v>41</v>
      </c>
      <c r="N131" s="26"/>
      <c r="O131" s="26"/>
      <c r="P131" s="29"/>
      <c r="Q131" s="28"/>
    </row>
    <row r="132" spans="1:17" s="20" customFormat="1" ht="29.25" customHeight="1" x14ac:dyDescent="0.25">
      <c r="A132" s="19"/>
      <c r="B132" s="26" t="s">
        <v>76</v>
      </c>
      <c r="C132" s="30"/>
      <c r="D132" s="30"/>
      <c r="E132" s="31"/>
      <c r="F132" s="26" t="s">
        <v>42</v>
      </c>
      <c r="G132" s="30"/>
      <c r="H132" s="30"/>
      <c r="I132" s="28"/>
      <c r="J132" s="28"/>
      <c r="K132" s="30"/>
      <c r="L132" s="30"/>
      <c r="M132" s="26" t="s">
        <v>43</v>
      </c>
      <c r="N132" s="30"/>
      <c r="O132" s="30"/>
      <c r="P132" s="29"/>
      <c r="Q132" s="28"/>
    </row>
    <row r="133" spans="1:17" s="20" customFormat="1" ht="33" customHeight="1" x14ac:dyDescent="0.25">
      <c r="A133" s="19"/>
      <c r="B133" s="30" t="s">
        <v>77</v>
      </c>
      <c r="C133" s="32"/>
      <c r="D133" s="32"/>
      <c r="E133" s="33"/>
      <c r="F133" s="30" t="s">
        <v>44</v>
      </c>
      <c r="G133" s="32"/>
      <c r="H133" s="32"/>
      <c r="I133" s="28"/>
      <c r="J133" s="28"/>
      <c r="K133" s="32"/>
      <c r="L133" s="32"/>
      <c r="M133" s="30" t="s">
        <v>45</v>
      </c>
      <c r="N133" s="32"/>
      <c r="O133" s="32"/>
      <c r="P133" s="29"/>
      <c r="Q133" s="28"/>
    </row>
    <row r="134" spans="1:17" s="20" customFormat="1" ht="23.25" x14ac:dyDescent="0.25">
      <c r="A134" s="19"/>
      <c r="B134" s="30"/>
      <c r="C134" s="32"/>
      <c r="D134" s="32"/>
      <c r="E134" s="33"/>
      <c r="F134" s="30"/>
      <c r="G134" s="32"/>
      <c r="H134" s="32"/>
      <c r="I134" s="28"/>
      <c r="J134" s="28"/>
      <c r="K134" s="32"/>
      <c r="L134" s="32"/>
      <c r="M134" s="30"/>
      <c r="N134" s="32"/>
      <c r="O134" s="32"/>
      <c r="P134" s="29"/>
      <c r="Q134" s="28"/>
    </row>
    <row r="135" spans="1:17" s="20" customFormat="1" ht="23.25" x14ac:dyDescent="0.25">
      <c r="A135" s="19"/>
      <c r="B135" s="30"/>
      <c r="C135" s="32"/>
      <c r="D135" s="32"/>
      <c r="E135" s="33"/>
      <c r="F135" s="30"/>
      <c r="G135" s="32"/>
      <c r="H135" s="32"/>
      <c r="I135" s="28"/>
      <c r="J135" s="28"/>
      <c r="K135" s="32"/>
      <c r="L135" s="32"/>
      <c r="M135" s="30"/>
      <c r="N135" s="32"/>
      <c r="O135" s="32"/>
      <c r="P135" s="29"/>
      <c r="Q135" s="28"/>
    </row>
    <row r="136" spans="1:17" s="20" customFormat="1" ht="23.25" x14ac:dyDescent="0.25">
      <c r="A136" s="19"/>
      <c r="B136" s="30"/>
      <c r="C136" s="32"/>
      <c r="D136" s="32"/>
      <c r="E136" s="33"/>
      <c r="F136" s="30"/>
      <c r="G136" s="32"/>
      <c r="H136" s="32"/>
      <c r="I136" s="28"/>
      <c r="J136" s="28"/>
      <c r="K136" s="32"/>
      <c r="L136" s="32"/>
      <c r="M136" s="30"/>
      <c r="N136" s="32"/>
      <c r="O136" s="32"/>
      <c r="P136" s="29"/>
      <c r="Q136" s="28"/>
    </row>
    <row r="137" spans="1:17" s="20" customFormat="1" ht="23.25" x14ac:dyDescent="0.25">
      <c r="A137" s="19"/>
      <c r="B137" s="30"/>
      <c r="C137" s="32"/>
      <c r="D137" s="32"/>
      <c r="E137" s="33"/>
      <c r="F137" s="30"/>
      <c r="G137" s="32"/>
      <c r="H137" s="32"/>
      <c r="I137" s="28"/>
      <c r="J137" s="28"/>
      <c r="K137" s="32"/>
      <c r="L137" s="32"/>
      <c r="M137" s="30"/>
      <c r="N137" s="32"/>
      <c r="O137" s="32"/>
      <c r="P137" s="29"/>
      <c r="Q137" s="28"/>
    </row>
    <row r="138" spans="1:17" s="20" customFormat="1" ht="23.25" x14ac:dyDescent="0.25">
      <c r="A138" s="19"/>
      <c r="B138" s="30"/>
      <c r="C138" s="32"/>
      <c r="D138" s="32"/>
      <c r="E138" s="33"/>
      <c r="F138" s="30"/>
      <c r="G138" s="32"/>
      <c r="H138" s="32"/>
      <c r="I138" s="28"/>
      <c r="J138" s="28"/>
      <c r="K138" s="32"/>
      <c r="L138" s="32"/>
      <c r="M138" s="30"/>
      <c r="N138" s="32"/>
      <c r="O138" s="32"/>
      <c r="P138" s="29"/>
      <c r="Q138" s="28"/>
    </row>
    <row r="139" spans="1:17" s="20" customFormat="1" ht="23.25" x14ac:dyDescent="0.25">
      <c r="A139" s="19"/>
      <c r="B139" s="30"/>
      <c r="C139" s="32"/>
      <c r="D139" s="32"/>
      <c r="E139" s="33"/>
      <c r="F139" s="30"/>
      <c r="G139" s="32"/>
      <c r="H139" s="32"/>
      <c r="I139" s="28"/>
      <c r="J139" s="28"/>
      <c r="K139" s="32"/>
      <c r="L139" s="32"/>
      <c r="M139" s="30"/>
      <c r="N139" s="32"/>
      <c r="O139" s="32"/>
      <c r="P139" s="29"/>
      <c r="Q139" s="28"/>
    </row>
    <row r="140" spans="1:17" s="20" customFormat="1" ht="23.25" x14ac:dyDescent="0.25">
      <c r="A140" s="19"/>
      <c r="B140" s="30"/>
      <c r="C140" s="32"/>
      <c r="D140" s="32"/>
      <c r="E140" s="33"/>
      <c r="F140" s="30"/>
      <c r="G140" s="32"/>
      <c r="H140" s="32"/>
      <c r="I140" s="28"/>
      <c r="J140" s="28"/>
      <c r="K140" s="32"/>
      <c r="L140" s="32"/>
      <c r="M140" s="30"/>
      <c r="N140" s="32"/>
      <c r="O140" s="32"/>
      <c r="P140" s="29"/>
      <c r="Q140" s="28"/>
    </row>
    <row r="141" spans="1:17" s="20" customFormat="1" ht="23.25" x14ac:dyDescent="0.25">
      <c r="A141" s="19"/>
      <c r="B141" s="30"/>
      <c r="C141" s="32"/>
      <c r="D141" s="32"/>
      <c r="E141" s="33"/>
      <c r="F141" s="30"/>
      <c r="G141" s="32"/>
      <c r="H141" s="32"/>
      <c r="I141" s="28"/>
      <c r="J141" s="28"/>
      <c r="K141" s="32"/>
      <c r="L141" s="32"/>
      <c r="M141" s="30"/>
      <c r="N141" s="32"/>
      <c r="O141" s="32"/>
      <c r="P141" s="29"/>
      <c r="Q141" s="28"/>
    </row>
    <row r="142" spans="1:17" s="20" customFormat="1" ht="23.25" x14ac:dyDescent="0.25">
      <c r="A142" s="19"/>
      <c r="B142" s="30"/>
      <c r="C142" s="32"/>
      <c r="D142" s="32"/>
      <c r="E142" s="33"/>
      <c r="F142" s="30"/>
      <c r="G142" s="32"/>
      <c r="H142" s="32"/>
      <c r="I142" s="28"/>
      <c r="J142" s="28"/>
      <c r="K142" s="32"/>
      <c r="L142" s="32"/>
      <c r="M142" s="30"/>
      <c r="N142" s="32"/>
      <c r="O142" s="32"/>
      <c r="P142" s="29"/>
      <c r="Q142" s="28"/>
    </row>
    <row r="143" spans="1:17" s="20" customFormat="1" ht="23.25" x14ac:dyDescent="0.25">
      <c r="A143" s="19"/>
      <c r="B143" s="30"/>
      <c r="C143" s="32"/>
      <c r="D143" s="32"/>
      <c r="E143" s="33"/>
      <c r="F143" s="30"/>
      <c r="G143" s="32"/>
      <c r="H143" s="32"/>
      <c r="I143" s="28"/>
      <c r="J143" s="28"/>
      <c r="K143" s="32"/>
      <c r="L143" s="32"/>
      <c r="M143" s="30"/>
      <c r="N143" s="32"/>
      <c r="O143" s="32"/>
      <c r="P143" s="29"/>
      <c r="Q143" s="28"/>
    </row>
    <row r="144" spans="1:17" s="20" customFormat="1" ht="23.25" x14ac:dyDescent="0.25">
      <c r="A144" s="19"/>
      <c r="B144" s="32"/>
      <c r="C144" s="32"/>
      <c r="D144" s="32"/>
      <c r="E144" s="33"/>
      <c r="F144" s="32"/>
      <c r="G144" s="32"/>
      <c r="H144" s="32"/>
      <c r="I144" s="28"/>
      <c r="J144" s="28"/>
      <c r="K144" s="32"/>
      <c r="L144" s="32"/>
      <c r="M144" s="32"/>
      <c r="N144" s="32"/>
      <c r="O144" s="32"/>
      <c r="P144" s="29"/>
      <c r="Q144" s="28"/>
    </row>
    <row r="145" spans="1:17" s="20" customFormat="1" ht="27" customHeight="1" x14ac:dyDescent="0.25">
      <c r="A145" s="19"/>
      <c r="B145" s="32"/>
      <c r="C145" s="32"/>
      <c r="D145" s="32"/>
      <c r="E145" s="33"/>
      <c r="F145" s="32"/>
      <c r="G145" s="32"/>
      <c r="H145" s="32"/>
      <c r="I145" s="28"/>
      <c r="J145" s="28"/>
      <c r="K145" s="32"/>
      <c r="L145" s="32"/>
      <c r="M145" s="32"/>
      <c r="N145" s="32"/>
      <c r="O145" s="32"/>
      <c r="P145" s="29"/>
      <c r="Q145" s="28"/>
    </row>
    <row r="146" spans="1:17" s="20" customFormat="1" ht="32.25" customHeight="1" x14ac:dyDescent="0.25">
      <c r="A146" s="19"/>
      <c r="B146" s="25" t="s">
        <v>46</v>
      </c>
      <c r="C146" s="32"/>
      <c r="D146" s="32"/>
      <c r="E146" s="33"/>
      <c r="F146" s="25" t="s">
        <v>47</v>
      </c>
      <c r="G146" s="32"/>
      <c r="H146" s="32"/>
      <c r="I146" s="28"/>
      <c r="J146" s="28"/>
      <c r="K146" s="32"/>
      <c r="L146" s="32"/>
      <c r="M146" s="32"/>
      <c r="N146" s="32"/>
      <c r="O146" s="32"/>
      <c r="P146" s="29"/>
      <c r="Q146" s="28"/>
    </row>
    <row r="147" spans="1:17" s="20" customFormat="1" ht="30.75" customHeight="1" x14ac:dyDescent="0.25">
      <c r="A147" s="19"/>
      <c r="B147" s="26" t="s">
        <v>48</v>
      </c>
      <c r="C147" s="32"/>
      <c r="D147" s="32"/>
      <c r="E147" s="33"/>
      <c r="F147" s="26" t="s">
        <v>49</v>
      </c>
      <c r="G147" s="32"/>
      <c r="H147" s="32"/>
      <c r="I147" s="28"/>
      <c r="J147" s="28"/>
      <c r="K147" s="32"/>
      <c r="L147" s="32"/>
      <c r="M147" s="32"/>
      <c r="N147" s="32"/>
      <c r="O147" s="32"/>
      <c r="P147" s="29"/>
      <c r="Q147" s="28"/>
    </row>
    <row r="148" spans="1:17" s="20" customFormat="1" ht="34.5" customHeight="1" x14ac:dyDescent="0.25">
      <c r="A148" s="19"/>
      <c r="B148" s="30" t="s">
        <v>50</v>
      </c>
      <c r="C148" s="32"/>
      <c r="D148" s="32"/>
      <c r="E148" s="33"/>
      <c r="F148" s="30" t="s">
        <v>51</v>
      </c>
      <c r="G148" s="32"/>
      <c r="H148" s="32"/>
      <c r="I148" s="28"/>
      <c r="J148" s="28"/>
      <c r="K148" s="32"/>
      <c r="L148" s="32"/>
      <c r="M148" s="32"/>
      <c r="N148" s="32"/>
      <c r="O148" s="32"/>
      <c r="P148" s="29"/>
      <c r="Q148" s="28"/>
    </row>
  </sheetData>
  <mergeCells count="3">
    <mergeCell ref="A1:Q3"/>
    <mergeCell ref="A5:Q5"/>
    <mergeCell ref="A124:H124"/>
  </mergeCells>
  <pageMargins left="0.70866141732283472" right="0.70866141732283472" top="0.74803149606299213" bottom="0.74803149606299213" header="0.31496062992125984" footer="0.31496062992125984"/>
  <pageSetup paperSize="5" scale="26" fitToHeight="0" orientation="landscape" r:id="rId1"/>
  <rowBreaks count="1" manualBreakCount="1">
    <brk id="44" max="1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Nómina Mensual Cont. Sept. </vt:lpstr>
      <vt:lpstr>'Nómina Mensual Cont. Sept. '!Área_de_impresión</vt:lpstr>
      <vt:lpstr>'Nómina Mensual Cont. Sept.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Thiara Sanchez</dc:creator>
  <cp:lastModifiedBy>Maria Isabel Vargas</cp:lastModifiedBy>
  <cp:lastPrinted>2022-09-27T15:37:55Z</cp:lastPrinted>
  <dcterms:created xsi:type="dcterms:W3CDTF">2021-12-01T13:18:02Z</dcterms:created>
  <dcterms:modified xsi:type="dcterms:W3CDTF">2022-10-14T16:37:07Z</dcterms:modified>
</cp:coreProperties>
</file>