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OCTUBRE 2022, PORTAL\"/>
    </mc:Choice>
  </mc:AlternateContent>
  <bookViews>
    <workbookView xWindow="0" yWindow="0" windowWidth="21600" windowHeight="9045" tabRatio="386"/>
  </bookViews>
  <sheets>
    <sheet name="Nómina Mensual Cont. Octubre " sheetId="1" r:id="rId1"/>
  </sheets>
  <definedNames>
    <definedName name="_xlnm._FilterDatabase" localSheetId="0" hidden="1">'Nómina Mensual Cont. Octubre '!$A$6:$Q$146</definedName>
    <definedName name="_xlnm.Print_Area" localSheetId="0">'Nómina Mensual Cont. Octubre '!$A$1:$Q$170</definedName>
    <definedName name="_xlnm.Print_Titles" localSheetId="0">'Nómina Mensual Cont. Octubre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6" i="1" l="1"/>
  <c r="M146" i="1"/>
  <c r="O146" i="1"/>
  <c r="I146" i="1"/>
  <c r="P140" i="1"/>
  <c r="K140" i="1"/>
  <c r="P137" i="1"/>
  <c r="K137" i="1"/>
  <c r="P136" i="1"/>
  <c r="K136" i="1"/>
  <c r="P135" i="1"/>
  <c r="K135" i="1"/>
  <c r="Q135" i="1" s="1"/>
  <c r="P105" i="1"/>
  <c r="K105" i="1"/>
  <c r="P67" i="1"/>
  <c r="K67" i="1"/>
  <c r="Q67" i="1" s="1"/>
  <c r="P66" i="1"/>
  <c r="K66" i="1"/>
  <c r="P65" i="1"/>
  <c r="K65" i="1"/>
  <c r="P52" i="1"/>
  <c r="K52" i="1"/>
  <c r="P45" i="1"/>
  <c r="K45" i="1"/>
  <c r="P44" i="1"/>
  <c r="K44" i="1"/>
  <c r="P43" i="1"/>
  <c r="K43" i="1"/>
  <c r="P145" i="1"/>
  <c r="K145" i="1"/>
  <c r="P121" i="1"/>
  <c r="K121" i="1"/>
  <c r="P99" i="1"/>
  <c r="K99" i="1"/>
  <c r="P71" i="1"/>
  <c r="K71" i="1"/>
  <c r="P64" i="1"/>
  <c r="P63" i="1"/>
  <c r="P62" i="1"/>
  <c r="K62" i="1"/>
  <c r="K63" i="1"/>
  <c r="K64" i="1"/>
  <c r="P59" i="1"/>
  <c r="K59" i="1"/>
  <c r="P61" i="1"/>
  <c r="K61" i="1"/>
  <c r="P39" i="1"/>
  <c r="K39" i="1"/>
  <c r="P32" i="1"/>
  <c r="K32" i="1"/>
  <c r="P27" i="1"/>
  <c r="K27" i="1"/>
  <c r="P25" i="1"/>
  <c r="K25" i="1"/>
  <c r="K28" i="1"/>
  <c r="P22" i="1"/>
  <c r="K22" i="1"/>
  <c r="Q66" i="1" l="1"/>
  <c r="Q105" i="1"/>
  <c r="Q136" i="1"/>
  <c r="Q140" i="1"/>
  <c r="Q137" i="1"/>
  <c r="Q22" i="1"/>
  <c r="Q45" i="1"/>
  <c r="Q65" i="1"/>
  <c r="Q27" i="1"/>
  <c r="Q39" i="1"/>
  <c r="Q59" i="1"/>
  <c r="Q121" i="1"/>
  <c r="Q52" i="1"/>
  <c r="Q32" i="1"/>
  <c r="Q99" i="1"/>
  <c r="Q145" i="1"/>
  <c r="Q43" i="1"/>
  <c r="Q44" i="1"/>
  <c r="Q71" i="1"/>
  <c r="Q63" i="1"/>
  <c r="Q62" i="1"/>
  <c r="Q61" i="1"/>
  <c r="Q64" i="1"/>
  <c r="Q25" i="1"/>
  <c r="K15" i="1"/>
  <c r="P120" i="1"/>
  <c r="K120" i="1"/>
  <c r="K127" i="1"/>
  <c r="P119" i="1"/>
  <c r="K119" i="1"/>
  <c r="P110" i="1"/>
  <c r="K110" i="1"/>
  <c r="P109" i="1"/>
  <c r="P111" i="1"/>
  <c r="K109" i="1"/>
  <c r="K111" i="1"/>
  <c r="P107" i="1"/>
  <c r="P108" i="1"/>
  <c r="P112" i="1"/>
  <c r="K108" i="1"/>
  <c r="K107" i="1"/>
  <c r="P106" i="1"/>
  <c r="K106" i="1"/>
  <c r="Q106" i="1" l="1"/>
  <c r="Q119" i="1"/>
  <c r="Q120" i="1"/>
  <c r="Q110" i="1"/>
  <c r="Q111" i="1"/>
  <c r="Q108" i="1"/>
  <c r="Q109" i="1"/>
  <c r="Q107" i="1"/>
  <c r="K101" i="1"/>
  <c r="P101" i="1"/>
  <c r="K84" i="1"/>
  <c r="P84" i="1"/>
  <c r="K89" i="1"/>
  <c r="P89" i="1"/>
  <c r="K79" i="1"/>
  <c r="P79" i="1"/>
  <c r="P94" i="1"/>
  <c r="K94" i="1"/>
  <c r="K55" i="1"/>
  <c r="P55" i="1"/>
  <c r="P53" i="1"/>
  <c r="K53" i="1"/>
  <c r="Q89" i="1" l="1"/>
  <c r="Q94" i="1"/>
  <c r="Q55" i="1"/>
  <c r="Q79" i="1"/>
  <c r="Q84" i="1"/>
  <c r="Q101" i="1"/>
  <c r="Q53" i="1"/>
  <c r="P60" i="1"/>
  <c r="K60" i="1"/>
  <c r="K41" i="1"/>
  <c r="P41" i="1"/>
  <c r="K50" i="1"/>
  <c r="P50" i="1"/>
  <c r="K38" i="1"/>
  <c r="P38" i="1"/>
  <c r="P36" i="1"/>
  <c r="K36" i="1"/>
  <c r="K31" i="1"/>
  <c r="P31" i="1"/>
  <c r="P13" i="1"/>
  <c r="P14" i="1"/>
  <c r="K13" i="1"/>
  <c r="Q36" i="1" l="1"/>
  <c r="Q13" i="1"/>
  <c r="Q50" i="1"/>
  <c r="Q60" i="1"/>
  <c r="Q31" i="1"/>
  <c r="Q38" i="1"/>
  <c r="Q41" i="1"/>
  <c r="P116" i="1"/>
  <c r="K116" i="1"/>
  <c r="K86" i="1"/>
  <c r="P86" i="1"/>
  <c r="P76" i="1"/>
  <c r="K76" i="1"/>
  <c r="P54" i="1"/>
  <c r="K54" i="1"/>
  <c r="P40" i="1"/>
  <c r="K40" i="1"/>
  <c r="Q54" i="1" l="1"/>
  <c r="Q86" i="1"/>
  <c r="Q40" i="1"/>
  <c r="Q76" i="1"/>
  <c r="Q116" i="1"/>
  <c r="P51" i="1"/>
  <c r="K51" i="1"/>
  <c r="K49" i="1"/>
  <c r="P49" i="1"/>
  <c r="K37" i="1"/>
  <c r="P37" i="1"/>
  <c r="K30" i="1"/>
  <c r="P30" i="1"/>
  <c r="P18" i="1"/>
  <c r="K18" i="1"/>
  <c r="P11" i="1"/>
  <c r="K11" i="1"/>
  <c r="P8" i="1"/>
  <c r="K8" i="1"/>
  <c r="Q18" i="1" l="1"/>
  <c r="Q51" i="1"/>
  <c r="Q8" i="1"/>
  <c r="Q11" i="1"/>
  <c r="Q30" i="1"/>
  <c r="Q49" i="1"/>
  <c r="Q37" i="1"/>
  <c r="P69" i="1"/>
  <c r="K69" i="1"/>
  <c r="Q69" i="1" l="1"/>
  <c r="P85" i="1"/>
  <c r="K85" i="1"/>
  <c r="P144" i="1"/>
  <c r="K144" i="1"/>
  <c r="P139" i="1"/>
  <c r="K139" i="1"/>
  <c r="P132" i="1"/>
  <c r="K132" i="1"/>
  <c r="P129" i="1"/>
  <c r="K129" i="1"/>
  <c r="P103" i="1"/>
  <c r="K103" i="1"/>
  <c r="P78" i="1"/>
  <c r="K78" i="1"/>
  <c r="P70" i="1"/>
  <c r="K70" i="1"/>
  <c r="P47" i="1"/>
  <c r="K47" i="1"/>
  <c r="Q47" i="1" l="1"/>
  <c r="Q129" i="1"/>
  <c r="Q85" i="1"/>
  <c r="Q78" i="1"/>
  <c r="Q139" i="1"/>
  <c r="Q70" i="1"/>
  <c r="Q103" i="1"/>
  <c r="Q132" i="1"/>
  <c r="Q144" i="1"/>
  <c r="P142" i="1"/>
  <c r="P143" i="1"/>
  <c r="K142" i="1"/>
  <c r="K143" i="1"/>
  <c r="P141" i="1"/>
  <c r="K141" i="1"/>
  <c r="P138" i="1"/>
  <c r="K138" i="1"/>
  <c r="K134" i="1"/>
  <c r="P131" i="1"/>
  <c r="P133" i="1"/>
  <c r="K131" i="1"/>
  <c r="P134" i="1"/>
  <c r="K133" i="1"/>
  <c r="P130" i="1"/>
  <c r="K130" i="1"/>
  <c r="P128" i="1"/>
  <c r="K128" i="1"/>
  <c r="P114" i="1"/>
  <c r="K114" i="1"/>
  <c r="P115" i="1"/>
  <c r="K115" i="1"/>
  <c r="P97" i="1"/>
  <c r="P98" i="1"/>
  <c r="K97" i="1"/>
  <c r="P100" i="1"/>
  <c r="K100" i="1"/>
  <c r="P104" i="1"/>
  <c r="K104" i="1"/>
  <c r="P102" i="1"/>
  <c r="K98" i="1"/>
  <c r="P90" i="1"/>
  <c r="P91" i="1"/>
  <c r="K90" i="1"/>
  <c r="P42" i="1"/>
  <c r="P46" i="1"/>
  <c r="K42" i="1"/>
  <c r="P34" i="1"/>
  <c r="K34" i="1"/>
  <c r="P29" i="1"/>
  <c r="K29" i="1"/>
  <c r="P19" i="1"/>
  <c r="K19" i="1"/>
  <c r="P15" i="1"/>
  <c r="Q15" i="1" s="1"/>
  <c r="K14" i="1"/>
  <c r="Q14" i="1" s="1"/>
  <c r="P24" i="1"/>
  <c r="K24" i="1"/>
  <c r="P17" i="1"/>
  <c r="K17" i="1"/>
  <c r="Q19" i="1" l="1"/>
  <c r="Q34" i="1"/>
  <c r="Q131" i="1"/>
  <c r="Q97" i="1"/>
  <c r="Q114" i="1"/>
  <c r="Q130" i="1"/>
  <c r="Q138" i="1"/>
  <c r="Q17" i="1"/>
  <c r="Q134" i="1"/>
  <c r="Q142" i="1"/>
  <c r="Q98" i="1"/>
  <c r="Q141" i="1"/>
  <c r="Q42" i="1"/>
  <c r="Q90" i="1"/>
  <c r="Q115" i="1"/>
  <c r="Q128" i="1"/>
  <c r="Q133" i="1"/>
  <c r="Q143" i="1"/>
  <c r="Q29" i="1"/>
  <c r="Q104" i="1"/>
  <c r="Q24" i="1"/>
  <c r="Q100" i="1"/>
  <c r="K10" i="1"/>
  <c r="P16" i="1"/>
  <c r="K16" i="1"/>
  <c r="P118" i="1"/>
  <c r="K118" i="1"/>
  <c r="K96" i="1"/>
  <c r="P88" i="1"/>
  <c r="K88" i="1"/>
  <c r="K75" i="1"/>
  <c r="P80" i="1"/>
  <c r="K80" i="1"/>
  <c r="Q80" i="1" l="1"/>
  <c r="Q88" i="1"/>
  <c r="Q16" i="1"/>
  <c r="Q118" i="1"/>
  <c r="K91" i="1"/>
  <c r="Q91" i="1" s="1"/>
  <c r="P123" i="1"/>
  <c r="K123" i="1"/>
  <c r="K112" i="1"/>
  <c r="Q112" i="1" s="1"/>
  <c r="P95" i="1"/>
  <c r="K95" i="1"/>
  <c r="P127" i="1"/>
  <c r="Q127" i="1" s="1"/>
  <c r="K12" i="1"/>
  <c r="K126" i="1"/>
  <c r="K46" i="1"/>
  <c r="Q46" i="1" s="1"/>
  <c r="K87" i="1"/>
  <c r="P77" i="1"/>
  <c r="K77" i="1"/>
  <c r="Q77" i="1" l="1"/>
  <c r="Q95" i="1"/>
  <c r="Q123" i="1"/>
  <c r="L35" i="1"/>
  <c r="P12" i="1"/>
  <c r="Q12" i="1" s="1"/>
  <c r="P75" i="1"/>
  <c r="Q75" i="1" s="1"/>
  <c r="P96" i="1"/>
  <c r="Q96" i="1" s="1"/>
  <c r="P126" i="1"/>
  <c r="Q126" i="1" s="1"/>
  <c r="N7" i="1"/>
  <c r="L7" i="1"/>
  <c r="P87" i="1"/>
  <c r="Q87" i="1" s="1"/>
  <c r="P10" i="1"/>
  <c r="Q10" i="1" s="1"/>
  <c r="L146" i="1" l="1"/>
  <c r="P68" i="1"/>
  <c r="K68" i="1"/>
  <c r="P81" i="1"/>
  <c r="P82" i="1"/>
  <c r="P83" i="1"/>
  <c r="P92" i="1"/>
  <c r="P93" i="1"/>
  <c r="P113" i="1"/>
  <c r="P117" i="1"/>
  <c r="P122" i="1"/>
  <c r="P124" i="1"/>
  <c r="P125" i="1"/>
  <c r="P74" i="1"/>
  <c r="K74" i="1"/>
  <c r="K83" i="1"/>
  <c r="P21" i="1"/>
  <c r="K21" i="1"/>
  <c r="K93" i="1"/>
  <c r="P73" i="1"/>
  <c r="K73" i="1"/>
  <c r="P7" i="1"/>
  <c r="K7" i="1"/>
  <c r="P72" i="1"/>
  <c r="K72" i="1"/>
  <c r="K92" i="1"/>
  <c r="Q72" i="1" l="1"/>
  <c r="Q73" i="1"/>
  <c r="Q93" i="1"/>
  <c r="Q74" i="1"/>
  <c r="Q83" i="1"/>
  <c r="Q21" i="1"/>
  <c r="Q68" i="1"/>
  <c r="Q92" i="1"/>
  <c r="Q7" i="1"/>
  <c r="K125" i="1" l="1"/>
  <c r="Q125" i="1" s="1"/>
  <c r="K124" i="1"/>
  <c r="Q124" i="1" s="1"/>
  <c r="K113" i="1"/>
  <c r="Q113" i="1" s="1"/>
  <c r="K117" i="1"/>
  <c r="Q117" i="1" s="1"/>
  <c r="K122" i="1"/>
  <c r="Q122" i="1" s="1"/>
  <c r="K102" i="1"/>
  <c r="Q102" i="1" s="1"/>
  <c r="P58" i="1"/>
  <c r="P57" i="1"/>
  <c r="K57" i="1"/>
  <c r="P56" i="1"/>
  <c r="K56" i="1"/>
  <c r="Q56" i="1" l="1"/>
  <c r="Q57" i="1"/>
  <c r="P48" i="1" l="1"/>
  <c r="K48" i="1"/>
  <c r="K9" i="1"/>
  <c r="P9" i="1"/>
  <c r="K82" i="1"/>
  <c r="Q82" i="1" s="1"/>
  <c r="K58" i="1"/>
  <c r="Q58" i="1" s="1"/>
  <c r="Q48" i="1" l="1"/>
  <c r="Q9" i="1"/>
  <c r="P23" i="1"/>
  <c r="K23" i="1"/>
  <c r="Q23" i="1" l="1"/>
  <c r="P33" i="1"/>
  <c r="K33" i="1"/>
  <c r="N35" i="1"/>
  <c r="N146" i="1" s="1"/>
  <c r="K35" i="1"/>
  <c r="P26" i="1"/>
  <c r="K26" i="1"/>
  <c r="P28" i="1"/>
  <c r="K81" i="1"/>
  <c r="Q81" i="1" s="1"/>
  <c r="Q26" i="1" l="1"/>
  <c r="Q33" i="1"/>
  <c r="Q28" i="1"/>
  <c r="P35" i="1"/>
  <c r="Q35" i="1" s="1"/>
  <c r="P20" i="1" l="1"/>
  <c r="P146" i="1" s="1"/>
  <c r="K20" i="1"/>
  <c r="K146" i="1" s="1"/>
  <c r="Q20" i="1" l="1"/>
  <c r="Q146" i="1" s="1"/>
</calcChain>
</file>

<file path=xl/sharedStrings.xml><?xml version="1.0" encoding="utf-8"?>
<sst xmlns="http://schemas.openxmlformats.org/spreadsheetml/2006/main" count="740" uniqueCount="264">
  <si>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</si>
  <si>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</si>
  <si>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</si>
  <si>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</si>
  <si>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</si>
  <si>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</si>
  <si>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</si>
  <si>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</si>
  <si>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</si>
  <si>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</si>
  <si>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</si>
  <si>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</si>
  <si>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</si>
  <si>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</si>
  <si>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</si>
  <si>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</si>
  <si>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</si>
  <si>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</si>
  <si>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</si>
  <si>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</si>
  <si>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</si>
  <si>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</si>
  <si>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</si>
  <si>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DIVISION DE SERVICIOS GENERALES</t>
  </si>
  <si>
    <t>Conserje</t>
  </si>
  <si>
    <t>Jardinero</t>
  </si>
  <si>
    <t>Ayudante de Mantenimiento</t>
  </si>
  <si>
    <t>Auxiliar Administrativo</t>
  </si>
  <si>
    <t>DIVISION COMPRA Y SUMINISTROS</t>
  </si>
  <si>
    <t>Chofer</t>
  </si>
  <si>
    <t>Inspector Aeroportuario</t>
  </si>
  <si>
    <t>Supervisora Aeroportuaria</t>
  </si>
  <si>
    <t>DEPARTAMENTO DE INFRAESTRUCTURA AEROPORTUARIA</t>
  </si>
  <si>
    <t>Soporte Administrativo</t>
  </si>
  <si>
    <t>MARTIN POLANCO PAULA</t>
  </si>
  <si>
    <t xml:space="preserve">Periodista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</si>
  <si>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</si>
  <si>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</si>
  <si>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</si>
  <si>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</si>
  <si>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</si>
  <si>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</si>
  <si>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</si>
  <si>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</si>
  <si>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</si>
  <si>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</si>
  <si>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</si>
  <si>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</si>
  <si>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</si>
  <si>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</si>
  <si>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</si>
  <si>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</si>
  <si>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</si>
  <si>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</si>
  <si>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</si>
  <si>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</si>
  <si>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</si>
  <si>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</si>
  <si>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</si>
  <si>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</si>
  <si>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</si>
  <si>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</si>
  <si>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</si>
  <si>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</si>
  <si>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</si>
  <si>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</si>
  <si>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</si>
  <si>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</si>
  <si>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</si>
  <si>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</si>
  <si>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</si>
  <si>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</si>
  <si>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</si>
  <si>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</si>
  <si>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DIRECCION EJECUTIVA</t>
  </si>
  <si>
    <t>CONCEPCION MARIA PAULINO DE MEDRANO</t>
  </si>
  <si>
    <t>Enc. División Registro y Control de Nómina</t>
  </si>
  <si>
    <t>PEDRO EUSEBIO NICOLAS SANTANA CONTRERA</t>
  </si>
  <si>
    <t>AEROPUERTO INT. PUNTA CANA</t>
  </si>
  <si>
    <t>LUIS ALBERTO RUBIO RODRIGUEZ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</si>
  <si>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</si>
  <si>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</si>
  <si>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</si>
  <si>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</si>
  <si>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</si>
  <si>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</si>
  <si>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</si>
  <si>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</si>
  <si>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</si>
  <si>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</si>
  <si>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</si>
  <si>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</si>
  <si>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</si>
  <si>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</si>
  <si>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</si>
  <si>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</si>
  <si>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YENDRY MERDECES ESPINAL GERMAN</t>
  </si>
  <si>
    <t>Paralegal</t>
  </si>
  <si>
    <t>JUAN ALBERTO UREÑA RODRIGUEZ</t>
  </si>
  <si>
    <t>Alguacil</t>
  </si>
  <si>
    <t>EMMANUEL GERARDO ROSARIO ABREU</t>
  </si>
  <si>
    <t>Analista de Compras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</si>
  <si>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</si>
  <si>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</si>
  <si>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</si>
  <si>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</si>
  <si>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</si>
  <si>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</si>
  <si>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</si>
  <si>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SECCION DE TRANSPORTACION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</si>
  <si>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</si>
  <si>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</si>
  <si>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</si>
  <si>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</si>
  <si>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</si>
  <si>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</si>
  <si>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</si>
  <si>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</si>
  <si>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</si>
  <si>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</si>
  <si>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</si>
  <si>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</si>
  <si>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</si>
  <si>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</si>
  <si>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</si>
  <si>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RAMONA MARIA PAULINO HERNANDEZ</t>
  </si>
  <si>
    <t>ASHLEY MARIA  RODRIGUEZ VALDEZ</t>
  </si>
  <si>
    <t>RAMON  ARIAS CASTRO</t>
  </si>
  <si>
    <t>FRANCIA  VALDEZ RAMIREZ</t>
  </si>
  <si>
    <t>AGUSTIN CLETO MATIAS</t>
  </si>
  <si>
    <t>Pintor</t>
  </si>
  <si>
    <t>CANDIDO DOÑE MEJIA</t>
  </si>
  <si>
    <t>NADIA PAMELA DIAZ FERNANDEZ</t>
  </si>
  <si>
    <t>AEROPUERTO INT.  DEL CIBAO</t>
  </si>
  <si>
    <t>VICTOR ANIBAL TAVERAS SANTANA</t>
  </si>
  <si>
    <t>LISSET MARGARITA MUÑOZ MEDRANO</t>
  </si>
  <si>
    <t>Auxiliar de Protocolo</t>
  </si>
  <si>
    <t>CLEMENCIO  RAMIREZ TOLENTINO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</si>
  <si>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</si>
  <si>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</si>
  <si>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</si>
  <si>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</si>
  <si>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</si>
  <si>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</si>
  <si>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</si>
  <si>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</si>
  <si>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</si>
  <si>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</si>
  <si>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</si>
  <si>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</si>
  <si>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</si>
  <si>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</si>
  <si>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</si>
  <si>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</si>
  <si>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</si>
  <si>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</si>
  <si>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</si>
  <si>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</si>
  <si>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</si>
  <si>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</si>
  <si>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</si>
  <si>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</si>
  <si>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</si>
  <si>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</si>
  <si>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</si>
  <si>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AMPARO ROSA LUGO FERNANDEZ</t>
  </si>
  <si>
    <t>CARMEN ARIAS DE LA CRUZ DE TINEO</t>
  </si>
  <si>
    <t>TEODORO RUDECINDO ABAD</t>
  </si>
  <si>
    <t>DARLIN MIESES PRENZA</t>
  </si>
  <si>
    <t>BRADLEY NEFTALI ABREU CASTRO</t>
  </si>
  <si>
    <t>Chófer</t>
  </si>
  <si>
    <t>RAYLIN RAFAEL GONZALEZ AQUINO</t>
  </si>
  <si>
    <t>PERLA MASSIEL MENDOZA</t>
  </si>
  <si>
    <t>ROSA ANGELICA ENCARNACION MARTINEZ</t>
  </si>
  <si>
    <t>Recepcionista</t>
  </si>
  <si>
    <t>DANIEL MONTES DE OCA FABIAN</t>
  </si>
  <si>
    <t>YOEL SALOMON OLIVERO CARRASCO</t>
  </si>
  <si>
    <t xml:space="preserve">JUANA SELINE CASTRO PIMENTEL </t>
  </si>
  <si>
    <t>Coordinadora de Plan Social</t>
  </si>
  <si>
    <t>SHADDY PATRICIA PEREZ MARTINEZ</t>
  </si>
  <si>
    <t>PAVER ALBERTO ARIAS OLAVERRIA</t>
  </si>
  <si>
    <t>JOSE ANTONIO RIJO</t>
  </si>
  <si>
    <t>JULIO LAURENCIO BELLO</t>
  </si>
  <si>
    <t>Auxiliar de Almacén y Suministros</t>
  </si>
  <si>
    <t>MARLINS ANTIGUA MEJIA</t>
  </si>
  <si>
    <t>Auxiliar de Transportación</t>
  </si>
  <si>
    <t>CESAREO DE LEON MOTA</t>
  </si>
  <si>
    <t>DENISSE  QUEZADA PRENZA</t>
  </si>
  <si>
    <t>ANIFBEL EMANUELA DUNCAN CASTAÑO</t>
  </si>
  <si>
    <t>YAMIL ALFREDO AQUINO JAVIER</t>
  </si>
  <si>
    <t>SONIA BERQUI JAVIER GUZMAN</t>
  </si>
  <si>
    <t>RAMON MANUEL ACOSTA ROJAS</t>
  </si>
  <si>
    <t>DEPARTAMENTO ADMINISTRATIVO</t>
  </si>
  <si>
    <t>SECCION  DE TRANSPORTACION</t>
  </si>
  <si>
    <t>SECCION CORRESPONDENCIA Y ARCHIVO</t>
  </si>
  <si>
    <t>RICARDO  DURAN HERRERA</t>
  </si>
  <si>
    <t>DEPARTAMENTO FINANCIERO</t>
  </si>
  <si>
    <t>CIRILA  DE LOS SANTOS REYES</t>
  </si>
  <si>
    <t>ESMIRNA MERCEDES ABAD REYES</t>
  </si>
  <si>
    <t>DEPARTAMENTO DE RECURSOS HUMANOS</t>
  </si>
  <si>
    <t>Técnico de Enfermería</t>
  </si>
  <si>
    <t>SANTO AYBAR SEVERINO</t>
  </si>
  <si>
    <t>JUAN PEREZ DE JESUS</t>
  </si>
  <si>
    <t>RAMON GARCIA</t>
  </si>
  <si>
    <t>STALIN ARCENIO FELIZ OVALLE</t>
  </si>
  <si>
    <t>AEROPUERTO INT. LAS AMERICAS</t>
  </si>
  <si>
    <t>KARINA ESTEFANY JIMENEZ MARTE</t>
  </si>
  <si>
    <t>AEROPUERTO INT. PTO. PLATA</t>
  </si>
  <si>
    <t>YHANNA MICHAEL PICHARDO MERCEDES</t>
  </si>
  <si>
    <t xml:space="preserve">ANDRES JULIO GUZMAN </t>
  </si>
  <si>
    <t>ABRAHAM CAMPUSANO NOLASCO</t>
  </si>
  <si>
    <t>LILIAN MIRIAN  DE LA ROSA RODRIGUEZ</t>
  </si>
  <si>
    <t>ONRIS JUNIOR RUBIO ROSARIO</t>
  </si>
  <si>
    <t>Técnico Administrativo</t>
  </si>
  <si>
    <t>AMEL VALDEZ RAMIREZ</t>
  </si>
  <si>
    <t>CAMILA ARALI TRONCOSO COMAS</t>
  </si>
  <si>
    <t>Consultor</t>
  </si>
  <si>
    <t>PAULA CRISTINA DE LEON DE ROSADO</t>
  </si>
  <si>
    <t>FELIX MARIA  REYES DUARTE</t>
  </si>
  <si>
    <t>HECTOR ULISES NOVEL COMAS DISLA</t>
  </si>
  <si>
    <t>EDDY MANUEL ROSADO NINA</t>
  </si>
  <si>
    <t>EMMANUEL PEREZ LOPEZ</t>
  </si>
  <si>
    <t>Agente Aeoportuario</t>
  </si>
  <si>
    <t>JOEL  SANTOS CANELA</t>
  </si>
  <si>
    <t>NOMINA DE EMPLEADOS CONTRATADOS  CORRESPONDIENTE AL MES DE OCTUBRE 2022</t>
  </si>
  <si>
    <t>01/102022</t>
  </si>
  <si>
    <t>PAULA MARIA  LEYBA MERCEDES</t>
  </si>
  <si>
    <t>LUIS DIONICIO DE LA CRUZ</t>
  </si>
  <si>
    <t>DPTO. TECNOLOGIA DE LA INFORMACION</t>
  </si>
  <si>
    <t>Soporte Técnico Informático-AILA</t>
  </si>
  <si>
    <t>EVARISTO ARREDONDO HEREDIA</t>
  </si>
  <si>
    <t>CARMEN ALMONTE</t>
  </si>
  <si>
    <t>VLADIMIR DE LOS SANTOS GUERREROS</t>
  </si>
  <si>
    <t>LILIANA GUTIERREZ DE UREÑA</t>
  </si>
  <si>
    <t>Técnico de Ingresos -AILA</t>
  </si>
  <si>
    <t>SANTA MARGARITA  JAVIER GUZMAN</t>
  </si>
  <si>
    <t>DIANA UREÑA DOMINGUEZ</t>
  </si>
  <si>
    <t>YENNY MARIBEL OGANDO FELIZ</t>
  </si>
  <si>
    <t>JUAN ALEXIS MARTINEZ BAEZ</t>
  </si>
  <si>
    <t>Camarero</t>
  </si>
  <si>
    <t xml:space="preserve">Chofer </t>
  </si>
  <si>
    <t>REYNA  COLLADO VICIOSO</t>
  </si>
  <si>
    <t>Supervisor Aeroportuario</t>
  </si>
  <si>
    <t>LISSA MARIE FERNANDEZ MONAGAS</t>
  </si>
  <si>
    <t>Agente Aeroportuario</t>
  </si>
  <si>
    <t>GABRIEL ENRIQUE VALDEZ ESPINOSA</t>
  </si>
  <si>
    <t>RUTH DARLENIS MERCADO CASTILLO</t>
  </si>
  <si>
    <t>RADAYSI ZULEICA BATISTA PLACIDO</t>
  </si>
  <si>
    <t>AERODROMO CUEVA  DE LAS MARAVILLAS</t>
  </si>
  <si>
    <t>Inspector Aeroporturario</t>
  </si>
  <si>
    <t>ROSALBA ALTAGRACIA RODRIGUEZ</t>
  </si>
  <si>
    <t>LUIS CONFESOR RODRIGUEZ TAVAREZ</t>
  </si>
  <si>
    <t>MARGARITA  ROSARIO DE RUIZ</t>
  </si>
  <si>
    <t>MARIA MATOS SANTANA</t>
  </si>
  <si>
    <t>AEROPUERTO  INT. MARIA MONTEZ</t>
  </si>
  <si>
    <t>Coordinador de Delegaciones</t>
  </si>
  <si>
    <t>CARLOS ANTONIO SUERO TERRERO</t>
  </si>
  <si>
    <t>LUIS MANUEL  PEREZ DIAZ</t>
  </si>
  <si>
    <t>MIGUEL LEONARDO DE LEON</t>
  </si>
  <si>
    <t>LUDIM EMILIA MEJIA RODRIGUEZ</t>
  </si>
  <si>
    <t>WALY MANUEL GOMEZ FELIZ</t>
  </si>
  <si>
    <t>FRANCIS LOPEZ PINEDA</t>
  </si>
  <si>
    <t>CHANNEL ALEXANDRA TAPIA ZAPATA</t>
  </si>
  <si>
    <t>Total 139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</si>
</sst>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62493</xdr:colOff>
      <xdr:row>1</xdr:row>
      <xdr:rowOff>46464</xdr:rowOff>
    </xdr:from>
    <xdr:to>
      <xdr:col>8</xdr:col>
      <xdr:colOff>394939</xdr:colOff>
      <xdr:row>4</xdr:row>
      <xdr:rowOff>23233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394383" y="302013"/>
          <a:ext cx="7232263" cy="2253476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152</xdr:row>
      <xdr:rowOff>364074</xdr:rowOff>
    </xdr:from>
    <xdr:to>
      <xdr:col>2</xdr:col>
      <xdr:colOff>1510868</xdr:colOff>
      <xdr:row>152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152</xdr:row>
      <xdr:rowOff>286616</xdr:rowOff>
    </xdr:from>
    <xdr:to>
      <xdr:col>7</xdr:col>
      <xdr:colOff>1663555</xdr:colOff>
      <xdr:row>152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152</xdr:row>
      <xdr:rowOff>373495</xdr:rowOff>
    </xdr:from>
    <xdr:to>
      <xdr:col>15</xdr:col>
      <xdr:colOff>438150</xdr:colOff>
      <xdr:row>152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167</xdr:row>
      <xdr:rowOff>341003</xdr:rowOff>
    </xdr:from>
    <xdr:to>
      <xdr:col>2</xdr:col>
      <xdr:colOff>1880177</xdr:colOff>
      <xdr:row>167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167</xdr:row>
      <xdr:rowOff>352714</xdr:rowOff>
    </xdr:from>
    <xdr:to>
      <xdr:col>7</xdr:col>
      <xdr:colOff>1549255</xdr:colOff>
      <xdr:row>167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0"/>
  <sheetViews>
    <sheetView showGridLines="0" tabSelected="1" view="pageBreakPreview" zoomScale="69" zoomScaleNormal="100" zoomScaleSheetLayoutView="69" workbookViewId="0">
      <selection activeCell="F9" sqref="F8:F9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80.14062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16.28515625" style="6" customWidth="1"/>
    <col min="11" max="16" width="27.85546875" style="6" customWidth="1"/>
    <col min="17" max="17" width="31.7109375" style="6" customWidth="1"/>
    <col min="18" max="19" width="9.140625" style="6"/>
    <col min="20" max="20" width="35" style="6" customWidth="1"/>
    <col min="21" max="16384" width="9.140625" style="6"/>
  </cols>
  <sheetData>
    <row r="1" spans="1:17" s="2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2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2" customFormat="1" ht="66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66.7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2" customFormat="1" ht="42" customHeight="1" x14ac:dyDescent="0.25">
      <c r="A5" s="39" t="s">
        <v>224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s="5" customFormat="1" ht="48" customHeight="1" x14ac:dyDescent="0.25">
      <c r="A6" s="3" t="s">
        <v>0</v>
      </c>
      <c r="B6" s="3" t="s">
        <v>1</v>
      </c>
      <c r="C6" s="4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73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</row>
    <row r="7" spans="1:17" s="17" customFormat="1" ht="45" customHeight="1" x14ac:dyDescent="0.25">
      <c r="A7" s="12">
        <v>1</v>
      </c>
      <c r="B7" s="13" t="s">
        <v>86</v>
      </c>
      <c r="C7" s="13" t="s">
        <v>74</v>
      </c>
      <c r="D7" s="18" t="s">
        <v>87</v>
      </c>
      <c r="E7" s="12" t="s">
        <v>18</v>
      </c>
      <c r="F7" s="12" t="s">
        <v>19</v>
      </c>
      <c r="G7" s="14" t="s">
        <v>225</v>
      </c>
      <c r="H7" s="14">
        <v>45017</v>
      </c>
      <c r="I7" s="15">
        <v>80000</v>
      </c>
      <c r="J7" s="15">
        <v>0</v>
      </c>
      <c r="K7" s="16">
        <f t="shared" ref="K7:K16" si="0">+I7</f>
        <v>80000</v>
      </c>
      <c r="L7" s="15">
        <f>+I7*2.87/100</f>
        <v>2296</v>
      </c>
      <c r="M7" s="15">
        <v>7400.94</v>
      </c>
      <c r="N7" s="15">
        <f>+I7*3.04/100</f>
        <v>2432</v>
      </c>
      <c r="O7" s="15">
        <v>0</v>
      </c>
      <c r="P7" s="16">
        <f t="shared" ref="P7:P8" si="1">+L7+M7+N7</f>
        <v>12128.939999999999</v>
      </c>
      <c r="Q7" s="16">
        <f t="shared" ref="Q7:Q86" si="2">+K7-P7</f>
        <v>67871.06</v>
      </c>
    </row>
    <row r="8" spans="1:17" s="17" customFormat="1" ht="45" customHeight="1" x14ac:dyDescent="0.25">
      <c r="A8" s="12">
        <v>2</v>
      </c>
      <c r="B8" s="13" t="s">
        <v>177</v>
      </c>
      <c r="C8" s="13" t="s">
        <v>74</v>
      </c>
      <c r="D8" s="18" t="s">
        <v>178</v>
      </c>
      <c r="E8" s="12" t="s">
        <v>18</v>
      </c>
      <c r="F8" s="12" t="s">
        <v>22</v>
      </c>
      <c r="G8" s="14">
        <v>44774</v>
      </c>
      <c r="H8" s="14">
        <v>44958</v>
      </c>
      <c r="I8" s="15">
        <v>50000</v>
      </c>
      <c r="J8" s="15">
        <v>0</v>
      </c>
      <c r="K8" s="16">
        <f t="shared" si="0"/>
        <v>50000</v>
      </c>
      <c r="L8" s="15">
        <v>1435</v>
      </c>
      <c r="M8" s="15">
        <v>1854</v>
      </c>
      <c r="N8" s="15">
        <v>1520</v>
      </c>
      <c r="O8" s="15">
        <v>0</v>
      </c>
      <c r="P8" s="16">
        <f t="shared" si="1"/>
        <v>4809</v>
      </c>
      <c r="Q8" s="16">
        <f t="shared" si="2"/>
        <v>45191</v>
      </c>
    </row>
    <row r="9" spans="1:17" s="17" customFormat="1" ht="45" customHeight="1" x14ac:dyDescent="0.25">
      <c r="A9" s="12">
        <v>3</v>
      </c>
      <c r="B9" s="13" t="s">
        <v>51</v>
      </c>
      <c r="C9" s="13" t="s">
        <v>16</v>
      </c>
      <c r="D9" s="18" t="s">
        <v>17</v>
      </c>
      <c r="E9" s="12" t="s">
        <v>18</v>
      </c>
      <c r="F9" s="12" t="s">
        <v>19</v>
      </c>
      <c r="G9" s="14">
        <v>44713</v>
      </c>
      <c r="H9" s="14">
        <v>44896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 t="shared" ref="P9" si="3">+L9+M9+N9</f>
        <v>2806.65</v>
      </c>
      <c r="Q9" s="16">
        <f t="shared" si="2"/>
        <v>37193.35</v>
      </c>
    </row>
    <row r="10" spans="1:17" s="17" customFormat="1" ht="45" customHeight="1" x14ac:dyDescent="0.25">
      <c r="A10" s="12">
        <v>4</v>
      </c>
      <c r="B10" s="13" t="s">
        <v>96</v>
      </c>
      <c r="C10" s="13" t="s">
        <v>16</v>
      </c>
      <c r="D10" s="18" t="s">
        <v>97</v>
      </c>
      <c r="E10" s="12" t="s">
        <v>18</v>
      </c>
      <c r="F10" s="12" t="s">
        <v>22</v>
      </c>
      <c r="G10" s="14">
        <v>44683</v>
      </c>
      <c r="H10" s="14">
        <v>44867</v>
      </c>
      <c r="I10" s="15">
        <v>40000</v>
      </c>
      <c r="J10" s="15">
        <v>0</v>
      </c>
      <c r="K10" s="16">
        <f t="shared" si="0"/>
        <v>40000</v>
      </c>
      <c r="L10" s="15">
        <v>1148</v>
      </c>
      <c r="M10" s="15">
        <v>442.65</v>
      </c>
      <c r="N10" s="15">
        <v>1216</v>
      </c>
      <c r="O10" s="15">
        <v>0</v>
      </c>
      <c r="P10" s="16">
        <f>+L10+M10+N10</f>
        <v>2806.65</v>
      </c>
      <c r="Q10" s="16">
        <f t="shared" si="2"/>
        <v>37193.35</v>
      </c>
    </row>
    <row r="11" spans="1:17" s="17" customFormat="1" ht="45" customHeight="1" x14ac:dyDescent="0.25">
      <c r="A11" s="12">
        <v>5</v>
      </c>
      <c r="B11" s="13" t="s">
        <v>179</v>
      </c>
      <c r="C11" s="13" t="s">
        <v>16</v>
      </c>
      <c r="D11" s="18" t="s">
        <v>164</v>
      </c>
      <c r="E11" s="12" t="s">
        <v>18</v>
      </c>
      <c r="F11" s="12" t="s">
        <v>22</v>
      </c>
      <c r="G11" s="14">
        <v>44774</v>
      </c>
      <c r="H11" s="14">
        <v>44958</v>
      </c>
      <c r="I11" s="15">
        <v>40000</v>
      </c>
      <c r="J11" s="15">
        <v>0</v>
      </c>
      <c r="K11" s="16">
        <f t="shared" si="0"/>
        <v>40000</v>
      </c>
      <c r="L11" s="15">
        <v>1148</v>
      </c>
      <c r="M11" s="15">
        <v>442.65</v>
      </c>
      <c r="N11" s="15">
        <v>1216</v>
      </c>
      <c r="O11" s="15">
        <v>0</v>
      </c>
      <c r="P11" s="16">
        <f>+L11+M11+N11</f>
        <v>2806.65</v>
      </c>
      <c r="Q11" s="16">
        <f t="shared" si="2"/>
        <v>37193.35</v>
      </c>
    </row>
    <row r="12" spans="1:17" s="17" customFormat="1" ht="45" customHeight="1" x14ac:dyDescent="0.25">
      <c r="A12" s="12">
        <v>6</v>
      </c>
      <c r="B12" s="13" t="s">
        <v>98</v>
      </c>
      <c r="C12" s="13" t="s">
        <v>16</v>
      </c>
      <c r="D12" s="18" t="s">
        <v>99</v>
      </c>
      <c r="E12" s="12" t="s">
        <v>18</v>
      </c>
      <c r="F12" s="12" t="s">
        <v>19</v>
      </c>
      <c r="G12" s="14">
        <v>44683</v>
      </c>
      <c r="H12" s="14">
        <v>44867</v>
      </c>
      <c r="I12" s="15">
        <v>25000</v>
      </c>
      <c r="J12" s="15">
        <v>0</v>
      </c>
      <c r="K12" s="16">
        <f t="shared" si="0"/>
        <v>25000</v>
      </c>
      <c r="L12" s="15">
        <v>717.5</v>
      </c>
      <c r="M12" s="15">
        <v>0</v>
      </c>
      <c r="N12" s="15">
        <v>760</v>
      </c>
      <c r="O12" s="15">
        <v>0</v>
      </c>
      <c r="P12" s="16">
        <f>+L12+M12+N12</f>
        <v>1477.5</v>
      </c>
      <c r="Q12" s="16">
        <f t="shared" si="2"/>
        <v>23522.5</v>
      </c>
    </row>
    <row r="13" spans="1:17" s="17" customFormat="1" ht="45" customHeight="1" x14ac:dyDescent="0.25">
      <c r="A13" s="12">
        <v>7</v>
      </c>
      <c r="B13" s="13" t="s">
        <v>195</v>
      </c>
      <c r="C13" s="13" t="s">
        <v>196</v>
      </c>
      <c r="D13" s="18" t="s">
        <v>29</v>
      </c>
      <c r="E13" s="12" t="s">
        <v>18</v>
      </c>
      <c r="F13" s="12" t="s">
        <v>19</v>
      </c>
      <c r="G13" s="14">
        <v>44805</v>
      </c>
      <c r="H13" s="14">
        <v>44986</v>
      </c>
      <c r="I13" s="15">
        <v>26250</v>
      </c>
      <c r="J13" s="15">
        <v>0</v>
      </c>
      <c r="K13" s="16">
        <f t="shared" si="0"/>
        <v>26250</v>
      </c>
      <c r="L13" s="15">
        <v>753.38</v>
      </c>
      <c r="M13" s="15">
        <v>0</v>
      </c>
      <c r="N13" s="15">
        <v>798</v>
      </c>
      <c r="O13" s="15">
        <v>0</v>
      </c>
      <c r="P13" s="16">
        <f t="shared" ref="P13:P14" si="4">+L13+M13+N13</f>
        <v>1551.38</v>
      </c>
      <c r="Q13" s="16">
        <f t="shared" si="2"/>
        <v>24698.62</v>
      </c>
    </row>
    <row r="14" spans="1:17" s="17" customFormat="1" ht="45" customHeight="1" x14ac:dyDescent="0.25">
      <c r="A14" s="12">
        <v>8</v>
      </c>
      <c r="B14" s="13" t="s">
        <v>127</v>
      </c>
      <c r="C14" s="13" t="s">
        <v>20</v>
      </c>
      <c r="D14" s="18" t="s">
        <v>35</v>
      </c>
      <c r="E14" s="12" t="s">
        <v>18</v>
      </c>
      <c r="F14" s="12" t="s">
        <v>19</v>
      </c>
      <c r="G14" s="14">
        <v>44743</v>
      </c>
      <c r="H14" s="14">
        <v>44927</v>
      </c>
      <c r="I14" s="15">
        <v>60000</v>
      </c>
      <c r="J14" s="15"/>
      <c r="K14" s="16">
        <f t="shared" si="0"/>
        <v>60000</v>
      </c>
      <c r="L14" s="15">
        <v>1722</v>
      </c>
      <c r="M14" s="15">
        <v>3486.65</v>
      </c>
      <c r="N14" s="15">
        <v>1824</v>
      </c>
      <c r="O14" s="15">
        <v>0</v>
      </c>
      <c r="P14" s="16">
        <f t="shared" si="4"/>
        <v>7032.65</v>
      </c>
      <c r="Q14" s="16">
        <f t="shared" si="2"/>
        <v>52967.35</v>
      </c>
    </row>
    <row r="15" spans="1:17" s="17" customFormat="1" ht="45" customHeight="1" x14ac:dyDescent="0.25">
      <c r="A15" s="12">
        <v>9</v>
      </c>
      <c r="B15" s="13" t="s">
        <v>88</v>
      </c>
      <c r="C15" s="13" t="s">
        <v>20</v>
      </c>
      <c r="D15" s="18" t="s">
        <v>35</v>
      </c>
      <c r="E15" s="12" t="s">
        <v>18</v>
      </c>
      <c r="F15" s="12" t="s">
        <v>22</v>
      </c>
      <c r="G15" s="14" t="s">
        <v>225</v>
      </c>
      <c r="H15" s="14">
        <v>45017</v>
      </c>
      <c r="I15" s="15">
        <v>50000</v>
      </c>
      <c r="J15" s="15">
        <v>0</v>
      </c>
      <c r="K15" s="16">
        <f t="shared" si="0"/>
        <v>50000</v>
      </c>
      <c r="L15" s="15">
        <v>1435</v>
      </c>
      <c r="M15" s="15">
        <v>1854</v>
      </c>
      <c r="N15" s="15">
        <v>1520</v>
      </c>
      <c r="O15" s="15">
        <v>0</v>
      </c>
      <c r="P15" s="16">
        <f t="shared" ref="P15" si="5">+L15+M15+N15</f>
        <v>4809</v>
      </c>
      <c r="Q15" s="16">
        <f t="shared" si="2"/>
        <v>45191</v>
      </c>
    </row>
    <row r="16" spans="1:17" s="17" customFormat="1" ht="45" customHeight="1" x14ac:dyDescent="0.25">
      <c r="A16" s="12">
        <v>10</v>
      </c>
      <c r="B16" s="13" t="s">
        <v>123</v>
      </c>
      <c r="C16" s="13" t="s">
        <v>20</v>
      </c>
      <c r="D16" s="18" t="s">
        <v>124</v>
      </c>
      <c r="E16" s="12" t="s">
        <v>18</v>
      </c>
      <c r="F16" s="12" t="s">
        <v>19</v>
      </c>
      <c r="G16" s="14">
        <v>44713</v>
      </c>
      <c r="H16" s="14">
        <v>44896</v>
      </c>
      <c r="I16" s="15">
        <v>50000</v>
      </c>
      <c r="J16" s="15">
        <v>0</v>
      </c>
      <c r="K16" s="16">
        <f t="shared" si="0"/>
        <v>50000</v>
      </c>
      <c r="L16" s="15">
        <v>1435</v>
      </c>
      <c r="M16" s="15">
        <v>1854</v>
      </c>
      <c r="N16" s="15">
        <v>1520</v>
      </c>
      <c r="O16" s="15">
        <v>0</v>
      </c>
      <c r="P16" s="16">
        <f t="shared" ref="P16" si="6">+L16+M16+N16</f>
        <v>4809</v>
      </c>
      <c r="Q16" s="16">
        <f t="shared" si="2"/>
        <v>45191</v>
      </c>
    </row>
    <row r="17" spans="1:17" s="17" customFormat="1" ht="45" customHeight="1" x14ac:dyDescent="0.25">
      <c r="A17" s="12">
        <v>11</v>
      </c>
      <c r="B17" s="13" t="s">
        <v>125</v>
      </c>
      <c r="C17" s="13" t="s">
        <v>20</v>
      </c>
      <c r="D17" s="18" t="s">
        <v>21</v>
      </c>
      <c r="E17" s="12" t="s">
        <v>18</v>
      </c>
      <c r="F17" s="12" t="s">
        <v>22</v>
      </c>
      <c r="G17" s="14">
        <v>44743</v>
      </c>
      <c r="H17" s="14">
        <v>44927</v>
      </c>
      <c r="I17" s="15">
        <v>35000</v>
      </c>
      <c r="J17" s="15">
        <v>0</v>
      </c>
      <c r="K17" s="16">
        <f>+I17</f>
        <v>35000</v>
      </c>
      <c r="L17" s="15">
        <v>1004.5</v>
      </c>
      <c r="M17" s="15">
        <v>0</v>
      </c>
      <c r="N17" s="15">
        <v>1064</v>
      </c>
      <c r="O17" s="15">
        <v>0</v>
      </c>
      <c r="P17" s="16">
        <f>+L17+M17+N17</f>
        <v>2068.5</v>
      </c>
      <c r="Q17" s="16">
        <f t="shared" si="2"/>
        <v>32931.5</v>
      </c>
    </row>
    <row r="18" spans="1:17" s="17" customFormat="1" ht="45" customHeight="1" x14ac:dyDescent="0.25">
      <c r="A18" s="12">
        <v>12</v>
      </c>
      <c r="B18" s="13" t="s">
        <v>180</v>
      </c>
      <c r="C18" s="13" t="s">
        <v>20</v>
      </c>
      <c r="D18" s="18" t="s">
        <v>21</v>
      </c>
      <c r="E18" s="12" t="s">
        <v>18</v>
      </c>
      <c r="F18" s="12" t="s">
        <v>19</v>
      </c>
      <c r="G18" s="14">
        <v>44774</v>
      </c>
      <c r="H18" s="14">
        <v>44958</v>
      </c>
      <c r="I18" s="15">
        <v>45000</v>
      </c>
      <c r="J18" s="15">
        <v>0</v>
      </c>
      <c r="K18" s="16">
        <f>+I18</f>
        <v>45000</v>
      </c>
      <c r="L18" s="15">
        <v>1291.5</v>
      </c>
      <c r="M18" s="15">
        <v>1148.32</v>
      </c>
      <c r="N18" s="15">
        <v>1368</v>
      </c>
      <c r="O18" s="15">
        <v>0</v>
      </c>
      <c r="P18" s="16">
        <f>+L18+M18+N18</f>
        <v>3807.8199999999997</v>
      </c>
      <c r="Q18" s="16">
        <f t="shared" si="2"/>
        <v>41192.18</v>
      </c>
    </row>
    <row r="19" spans="1:17" s="17" customFormat="1" ht="45" customHeight="1" x14ac:dyDescent="0.25">
      <c r="A19" s="12">
        <v>13</v>
      </c>
      <c r="B19" s="13" t="s">
        <v>128</v>
      </c>
      <c r="C19" s="13" t="s">
        <v>20</v>
      </c>
      <c r="D19" s="18" t="s">
        <v>21</v>
      </c>
      <c r="E19" s="12" t="s">
        <v>18</v>
      </c>
      <c r="F19" s="12" t="s">
        <v>22</v>
      </c>
      <c r="G19" s="14">
        <v>44743</v>
      </c>
      <c r="H19" s="14">
        <v>44927</v>
      </c>
      <c r="I19" s="15">
        <v>35000</v>
      </c>
      <c r="J19" s="15">
        <v>0</v>
      </c>
      <c r="K19" s="16">
        <f>+I19</f>
        <v>35000</v>
      </c>
      <c r="L19" s="15">
        <v>1004.5</v>
      </c>
      <c r="M19" s="15"/>
      <c r="N19" s="15">
        <v>1064</v>
      </c>
      <c r="O19" s="15">
        <v>0</v>
      </c>
      <c r="P19" s="16">
        <f>+L19+M19+N19</f>
        <v>2068.5</v>
      </c>
      <c r="Q19" s="16">
        <f t="shared" si="2"/>
        <v>32931.5</v>
      </c>
    </row>
    <row r="20" spans="1:17" s="17" customFormat="1" ht="45" customHeight="1" x14ac:dyDescent="0.25">
      <c r="A20" s="12">
        <v>14</v>
      </c>
      <c r="B20" s="13" t="s">
        <v>34</v>
      </c>
      <c r="C20" s="13" t="s">
        <v>20</v>
      </c>
      <c r="D20" s="18" t="s">
        <v>35</v>
      </c>
      <c r="E20" s="12" t="s">
        <v>18</v>
      </c>
      <c r="F20" s="12" t="s">
        <v>19</v>
      </c>
      <c r="G20" s="14">
        <v>44683</v>
      </c>
      <c r="H20" s="14">
        <v>44867</v>
      </c>
      <c r="I20" s="15">
        <v>25000</v>
      </c>
      <c r="J20" s="15">
        <v>0</v>
      </c>
      <c r="K20" s="16">
        <f>+I20+J20</f>
        <v>25000</v>
      </c>
      <c r="L20" s="15">
        <v>717.5</v>
      </c>
      <c r="M20" s="15">
        <v>0</v>
      </c>
      <c r="N20" s="15">
        <v>760</v>
      </c>
      <c r="O20" s="15">
        <v>0</v>
      </c>
      <c r="P20" s="16">
        <f>+L20+M20+N20</f>
        <v>1477.5</v>
      </c>
      <c r="Q20" s="16">
        <f t="shared" si="2"/>
        <v>23522.5</v>
      </c>
    </row>
    <row r="21" spans="1:17" s="17" customFormat="1" ht="45" customHeight="1" x14ac:dyDescent="0.25">
      <c r="A21" s="12">
        <v>15</v>
      </c>
      <c r="B21" s="13" t="s">
        <v>92</v>
      </c>
      <c r="C21" s="13" t="s">
        <v>20</v>
      </c>
      <c r="D21" s="18" t="s">
        <v>21</v>
      </c>
      <c r="E21" s="12" t="s">
        <v>18</v>
      </c>
      <c r="F21" s="12" t="s">
        <v>19</v>
      </c>
      <c r="G21" s="14" t="s">
        <v>225</v>
      </c>
      <c r="H21" s="14">
        <v>45017</v>
      </c>
      <c r="I21" s="15">
        <v>25000</v>
      </c>
      <c r="J21" s="15">
        <v>0</v>
      </c>
      <c r="K21" s="16">
        <f>+I21+J21</f>
        <v>25000</v>
      </c>
      <c r="L21" s="15">
        <v>717.5</v>
      </c>
      <c r="M21" s="15">
        <v>0</v>
      </c>
      <c r="N21" s="15">
        <v>760</v>
      </c>
      <c r="O21" s="15">
        <v>0</v>
      </c>
      <c r="P21" s="16">
        <f>+L21+M21+N21</f>
        <v>1477.5</v>
      </c>
      <c r="Q21" s="16">
        <f t="shared" si="2"/>
        <v>23522.5</v>
      </c>
    </row>
    <row r="22" spans="1:17" s="17" customFormat="1" ht="45" customHeight="1" x14ac:dyDescent="0.25">
      <c r="A22" s="12">
        <v>16</v>
      </c>
      <c r="B22" s="13" t="s">
        <v>226</v>
      </c>
      <c r="C22" s="13" t="s">
        <v>20</v>
      </c>
      <c r="D22" s="18" t="s">
        <v>121</v>
      </c>
      <c r="E22" s="12" t="s">
        <v>18</v>
      </c>
      <c r="F22" s="12" t="s">
        <v>22</v>
      </c>
      <c r="G22" s="14" t="s">
        <v>225</v>
      </c>
      <c r="H22" s="14">
        <v>45017</v>
      </c>
      <c r="I22" s="15">
        <v>15000</v>
      </c>
      <c r="J22" s="15">
        <v>0</v>
      </c>
      <c r="K22" s="16">
        <f>+I22+J22</f>
        <v>15000</v>
      </c>
      <c r="L22" s="15">
        <v>430.5</v>
      </c>
      <c r="M22" s="15">
        <v>0</v>
      </c>
      <c r="N22" s="15">
        <v>456</v>
      </c>
      <c r="O22" s="15">
        <v>0</v>
      </c>
      <c r="P22" s="16">
        <f t="shared" ref="P22" si="7">+L22+M22+N22</f>
        <v>886.5</v>
      </c>
      <c r="Q22" s="16">
        <f t="shared" ref="Q22" si="8">+K22-P22</f>
        <v>14113.5</v>
      </c>
    </row>
    <row r="23" spans="1:17" s="17" customFormat="1" ht="45" customHeight="1" x14ac:dyDescent="0.25">
      <c r="A23" s="12">
        <v>17</v>
      </c>
      <c r="B23" s="13" t="s">
        <v>52</v>
      </c>
      <c r="C23" s="13" t="s">
        <v>20</v>
      </c>
      <c r="D23" s="18" t="s">
        <v>21</v>
      </c>
      <c r="E23" s="12" t="s">
        <v>18</v>
      </c>
      <c r="F23" s="12" t="s">
        <v>22</v>
      </c>
      <c r="G23" s="14">
        <v>44713</v>
      </c>
      <c r="H23" s="14">
        <v>44896</v>
      </c>
      <c r="I23" s="15">
        <v>15000</v>
      </c>
      <c r="J23" s="15">
        <v>0</v>
      </c>
      <c r="K23" s="16">
        <f t="shared" ref="K23:K128" si="9">+I23+J23</f>
        <v>15000</v>
      </c>
      <c r="L23" s="15">
        <v>430.5</v>
      </c>
      <c r="M23" s="15">
        <v>0</v>
      </c>
      <c r="N23" s="15">
        <v>456</v>
      </c>
      <c r="O23" s="15">
        <v>0</v>
      </c>
      <c r="P23" s="16">
        <f t="shared" ref="P23:P25" si="10">+L23+M23+N23</f>
        <v>886.5</v>
      </c>
      <c r="Q23" s="16">
        <f t="shared" si="2"/>
        <v>14113.5</v>
      </c>
    </row>
    <row r="24" spans="1:17" s="17" customFormat="1" ht="45" customHeight="1" x14ac:dyDescent="0.25">
      <c r="A24" s="12">
        <v>18</v>
      </c>
      <c r="B24" s="13" t="s">
        <v>126</v>
      </c>
      <c r="C24" s="13" t="s">
        <v>20</v>
      </c>
      <c r="D24" s="18" t="s">
        <v>21</v>
      </c>
      <c r="E24" s="12" t="s">
        <v>18</v>
      </c>
      <c r="F24" s="12" t="s">
        <v>22</v>
      </c>
      <c r="G24" s="14">
        <v>44743</v>
      </c>
      <c r="H24" s="14">
        <v>44927</v>
      </c>
      <c r="I24" s="15">
        <v>15000</v>
      </c>
      <c r="J24" s="15">
        <v>0</v>
      </c>
      <c r="K24" s="16">
        <f t="shared" si="9"/>
        <v>15000</v>
      </c>
      <c r="L24" s="15">
        <v>430.5</v>
      </c>
      <c r="M24" s="15">
        <v>0</v>
      </c>
      <c r="N24" s="15">
        <v>456</v>
      </c>
      <c r="O24" s="15">
        <v>0</v>
      </c>
      <c r="P24" s="16">
        <f t="shared" si="10"/>
        <v>886.5</v>
      </c>
      <c r="Q24" s="16">
        <f t="shared" si="2"/>
        <v>14113.5</v>
      </c>
    </row>
    <row r="25" spans="1:17" s="17" customFormat="1" ht="45" customHeight="1" x14ac:dyDescent="0.25">
      <c r="A25" s="12">
        <v>19</v>
      </c>
      <c r="B25" s="13" t="s">
        <v>227</v>
      </c>
      <c r="C25" s="13" t="s">
        <v>228</v>
      </c>
      <c r="D25" s="18" t="s">
        <v>229</v>
      </c>
      <c r="E25" s="12" t="s">
        <v>18</v>
      </c>
      <c r="F25" s="12" t="s">
        <v>19</v>
      </c>
      <c r="G25" s="14">
        <v>44835</v>
      </c>
      <c r="H25" s="14">
        <v>45017</v>
      </c>
      <c r="I25" s="15">
        <v>40000</v>
      </c>
      <c r="J25" s="15">
        <v>0</v>
      </c>
      <c r="K25" s="16">
        <f>+I25+J25</f>
        <v>40000</v>
      </c>
      <c r="L25" s="15">
        <v>1148</v>
      </c>
      <c r="M25" s="15">
        <v>442.65</v>
      </c>
      <c r="N25" s="15">
        <v>1216</v>
      </c>
      <c r="O25" s="15">
        <v>0</v>
      </c>
      <c r="P25" s="16">
        <f t="shared" si="10"/>
        <v>2806.65</v>
      </c>
      <c r="Q25" s="16">
        <f t="shared" ref="Q25" si="11">+K25-P25</f>
        <v>37193.35</v>
      </c>
    </row>
    <row r="26" spans="1:17" s="17" customFormat="1" ht="45" customHeight="1" x14ac:dyDescent="0.25">
      <c r="A26" s="12">
        <v>20</v>
      </c>
      <c r="B26" s="13" t="s">
        <v>53</v>
      </c>
      <c r="C26" s="13" t="s">
        <v>23</v>
      </c>
      <c r="D26" s="18" t="s">
        <v>26</v>
      </c>
      <c r="E26" s="12" t="s">
        <v>18</v>
      </c>
      <c r="F26" s="12" t="s">
        <v>19</v>
      </c>
      <c r="G26" s="14">
        <v>44713</v>
      </c>
      <c r="H26" s="14">
        <v>44896</v>
      </c>
      <c r="I26" s="15">
        <v>30000</v>
      </c>
      <c r="J26" s="15">
        <v>0</v>
      </c>
      <c r="K26" s="16">
        <f t="shared" si="9"/>
        <v>30000</v>
      </c>
      <c r="L26" s="15">
        <v>861</v>
      </c>
      <c r="M26" s="15">
        <v>0</v>
      </c>
      <c r="N26" s="15">
        <v>912</v>
      </c>
      <c r="O26" s="15">
        <v>0</v>
      </c>
      <c r="P26" s="16">
        <f t="shared" ref="P26:P46" si="12">+L26+M26+N26</f>
        <v>1773</v>
      </c>
      <c r="Q26" s="16">
        <f t="shared" si="2"/>
        <v>28227</v>
      </c>
    </row>
    <row r="27" spans="1:17" s="17" customFormat="1" ht="45" customHeight="1" x14ac:dyDescent="0.25">
      <c r="A27" s="12">
        <v>21</v>
      </c>
      <c r="B27" s="13" t="s">
        <v>230</v>
      </c>
      <c r="C27" s="13" t="s">
        <v>23</v>
      </c>
      <c r="D27" s="18" t="s">
        <v>26</v>
      </c>
      <c r="E27" s="12" t="s">
        <v>18</v>
      </c>
      <c r="F27" s="12" t="s">
        <v>19</v>
      </c>
      <c r="G27" s="14">
        <v>44835</v>
      </c>
      <c r="H27" s="14">
        <v>45017</v>
      </c>
      <c r="I27" s="15">
        <v>30000</v>
      </c>
      <c r="J27" s="15">
        <v>0</v>
      </c>
      <c r="K27" s="16">
        <f t="shared" ref="K27" si="13">+I27+J27</f>
        <v>30000</v>
      </c>
      <c r="L27" s="15">
        <v>861</v>
      </c>
      <c r="M27" s="15">
        <v>0</v>
      </c>
      <c r="N27" s="15">
        <v>912</v>
      </c>
      <c r="O27" s="15">
        <v>0</v>
      </c>
      <c r="P27" s="16">
        <f t="shared" ref="P27" si="14">+L27+M27+N27</f>
        <v>1773</v>
      </c>
      <c r="Q27" s="16">
        <f t="shared" ref="Q27" si="15">+K27-P27</f>
        <v>28227</v>
      </c>
    </row>
    <row r="28" spans="1:17" s="17" customFormat="1" ht="45" customHeight="1" x14ac:dyDescent="0.25">
      <c r="A28" s="12">
        <v>22</v>
      </c>
      <c r="B28" s="13" t="s">
        <v>54</v>
      </c>
      <c r="C28" s="13" t="s">
        <v>23</v>
      </c>
      <c r="D28" s="18" t="s">
        <v>24</v>
      </c>
      <c r="E28" s="12" t="s">
        <v>18</v>
      </c>
      <c r="F28" s="12" t="s">
        <v>22</v>
      </c>
      <c r="G28" s="14">
        <v>44713</v>
      </c>
      <c r="H28" s="14">
        <v>44896</v>
      </c>
      <c r="I28" s="15">
        <v>20000</v>
      </c>
      <c r="J28" s="15">
        <v>0</v>
      </c>
      <c r="K28" s="16">
        <f>+I28+J28</f>
        <v>20000</v>
      </c>
      <c r="L28" s="15">
        <v>574</v>
      </c>
      <c r="M28" s="15"/>
      <c r="N28" s="15">
        <v>608</v>
      </c>
      <c r="O28" s="15">
        <v>0</v>
      </c>
      <c r="P28" s="16">
        <f t="shared" si="12"/>
        <v>1182</v>
      </c>
      <c r="Q28" s="16">
        <f t="shared" si="2"/>
        <v>18818</v>
      </c>
    </row>
    <row r="29" spans="1:17" s="17" customFormat="1" ht="45" customHeight="1" x14ac:dyDescent="0.25">
      <c r="A29" s="12">
        <v>23</v>
      </c>
      <c r="B29" s="13" t="s">
        <v>129</v>
      </c>
      <c r="C29" s="13" t="s">
        <v>23</v>
      </c>
      <c r="D29" s="18" t="s">
        <v>130</v>
      </c>
      <c r="E29" s="12" t="s">
        <v>18</v>
      </c>
      <c r="F29" s="12" t="s">
        <v>19</v>
      </c>
      <c r="G29" s="14">
        <v>44743</v>
      </c>
      <c r="H29" s="14">
        <v>44927</v>
      </c>
      <c r="I29" s="15">
        <v>20000</v>
      </c>
      <c r="J29" s="15">
        <v>0</v>
      </c>
      <c r="K29" s="16">
        <f t="shared" si="9"/>
        <v>20000</v>
      </c>
      <c r="L29" s="15">
        <v>574</v>
      </c>
      <c r="M29" s="15">
        <v>0</v>
      </c>
      <c r="N29" s="15">
        <v>608</v>
      </c>
      <c r="O29" s="15">
        <v>0</v>
      </c>
      <c r="P29" s="16">
        <f t="shared" si="12"/>
        <v>1182</v>
      </c>
      <c r="Q29" s="16">
        <f t="shared" si="2"/>
        <v>18818</v>
      </c>
    </row>
    <row r="30" spans="1:17" s="17" customFormat="1" ht="45" customHeight="1" x14ac:dyDescent="0.25">
      <c r="A30" s="12">
        <v>24</v>
      </c>
      <c r="B30" s="13" t="s">
        <v>181</v>
      </c>
      <c r="C30" s="13" t="s">
        <v>23</v>
      </c>
      <c r="D30" s="18" t="s">
        <v>24</v>
      </c>
      <c r="E30" s="12" t="s">
        <v>18</v>
      </c>
      <c r="F30" s="12" t="s">
        <v>19</v>
      </c>
      <c r="G30" s="14">
        <v>44774</v>
      </c>
      <c r="H30" s="14">
        <v>44958</v>
      </c>
      <c r="I30" s="15">
        <v>20000</v>
      </c>
      <c r="J30" s="15">
        <v>0</v>
      </c>
      <c r="K30" s="16">
        <f t="shared" ref="K30" si="16">+I30+J30</f>
        <v>20000</v>
      </c>
      <c r="L30" s="15">
        <v>574</v>
      </c>
      <c r="M30" s="15">
        <v>0</v>
      </c>
      <c r="N30" s="15">
        <v>608</v>
      </c>
      <c r="O30" s="15">
        <v>0</v>
      </c>
      <c r="P30" s="16">
        <f t="shared" ref="P30" si="17">+L30+M30+N30</f>
        <v>1182</v>
      </c>
      <c r="Q30" s="16">
        <f t="shared" si="2"/>
        <v>18818</v>
      </c>
    </row>
    <row r="31" spans="1:17" s="17" customFormat="1" ht="45" customHeight="1" x14ac:dyDescent="0.25">
      <c r="A31" s="12">
        <v>25</v>
      </c>
      <c r="B31" s="13" t="s">
        <v>197</v>
      </c>
      <c r="C31" s="13" t="s">
        <v>23</v>
      </c>
      <c r="D31" s="18" t="s">
        <v>24</v>
      </c>
      <c r="E31" s="12" t="s">
        <v>18</v>
      </c>
      <c r="F31" s="12" t="s">
        <v>22</v>
      </c>
      <c r="G31" s="14">
        <v>44805</v>
      </c>
      <c r="H31" s="14">
        <v>44986</v>
      </c>
      <c r="I31" s="15">
        <v>20000</v>
      </c>
      <c r="J31" s="15">
        <v>0</v>
      </c>
      <c r="K31" s="16">
        <f t="shared" ref="K31" si="18">+I31+J31</f>
        <v>20000</v>
      </c>
      <c r="L31" s="15">
        <v>574</v>
      </c>
      <c r="M31" s="15">
        <v>0</v>
      </c>
      <c r="N31" s="15">
        <v>608</v>
      </c>
      <c r="O31" s="15">
        <v>0</v>
      </c>
      <c r="P31" s="16">
        <f t="shared" ref="P31" si="19">+L31+M31+N31</f>
        <v>1182</v>
      </c>
      <c r="Q31" s="16">
        <f t="shared" si="2"/>
        <v>18818</v>
      </c>
    </row>
    <row r="32" spans="1:17" s="17" customFormat="1" ht="45" customHeight="1" x14ac:dyDescent="0.25">
      <c r="A32" s="12">
        <v>26</v>
      </c>
      <c r="B32" s="13" t="s">
        <v>231</v>
      </c>
      <c r="C32" s="13" t="s">
        <v>23</v>
      </c>
      <c r="D32" s="18" t="s">
        <v>24</v>
      </c>
      <c r="E32" s="12" t="s">
        <v>18</v>
      </c>
      <c r="F32" s="12" t="s">
        <v>22</v>
      </c>
      <c r="G32" s="14">
        <v>44835</v>
      </c>
      <c r="H32" s="14">
        <v>45017</v>
      </c>
      <c r="I32" s="15">
        <v>20000</v>
      </c>
      <c r="J32" s="15">
        <v>0</v>
      </c>
      <c r="K32" s="16">
        <f t="shared" ref="K32" si="20">+I32+J32</f>
        <v>20000</v>
      </c>
      <c r="L32" s="15">
        <v>574</v>
      </c>
      <c r="M32" s="15">
        <v>0</v>
      </c>
      <c r="N32" s="15">
        <v>608</v>
      </c>
      <c r="O32" s="15">
        <v>0</v>
      </c>
      <c r="P32" s="16">
        <f t="shared" ref="P32" si="21">+L32+M32+N32</f>
        <v>1182</v>
      </c>
      <c r="Q32" s="16">
        <f t="shared" ref="Q32" si="22">+K32-P32</f>
        <v>18818</v>
      </c>
    </row>
    <row r="33" spans="1:17" s="17" customFormat="1" ht="45" customHeight="1" x14ac:dyDescent="0.25">
      <c r="A33" s="12">
        <v>27</v>
      </c>
      <c r="B33" s="13" t="s">
        <v>55</v>
      </c>
      <c r="C33" s="13" t="s">
        <v>23</v>
      </c>
      <c r="D33" s="18" t="s">
        <v>56</v>
      </c>
      <c r="E33" s="12" t="s">
        <v>18</v>
      </c>
      <c r="F33" s="12" t="s">
        <v>22</v>
      </c>
      <c r="G33" s="14">
        <v>44713</v>
      </c>
      <c r="H33" s="14">
        <v>44896</v>
      </c>
      <c r="I33" s="15">
        <v>15000</v>
      </c>
      <c r="J33" s="15">
        <v>0</v>
      </c>
      <c r="K33" s="16">
        <f t="shared" si="9"/>
        <v>15000</v>
      </c>
      <c r="L33" s="15">
        <v>430.5</v>
      </c>
      <c r="M33" s="15">
        <v>0</v>
      </c>
      <c r="N33" s="15">
        <v>456</v>
      </c>
      <c r="O33" s="15">
        <v>0</v>
      </c>
      <c r="P33" s="16">
        <f t="shared" si="12"/>
        <v>886.5</v>
      </c>
      <c r="Q33" s="16">
        <f t="shared" si="2"/>
        <v>14113.5</v>
      </c>
    </row>
    <row r="34" spans="1:17" s="17" customFormat="1" ht="45" customHeight="1" x14ac:dyDescent="0.25">
      <c r="A34" s="12">
        <v>28</v>
      </c>
      <c r="B34" s="13" t="s">
        <v>131</v>
      </c>
      <c r="C34" s="13" t="s">
        <v>23</v>
      </c>
      <c r="D34" s="18" t="s">
        <v>25</v>
      </c>
      <c r="E34" s="12" t="s">
        <v>18</v>
      </c>
      <c r="F34" s="12" t="s">
        <v>19</v>
      </c>
      <c r="G34" s="14">
        <v>44743</v>
      </c>
      <c r="H34" s="14">
        <v>44927</v>
      </c>
      <c r="I34" s="15">
        <v>15000</v>
      </c>
      <c r="J34" s="15">
        <v>0</v>
      </c>
      <c r="K34" s="16">
        <f t="shared" ref="K34" si="23">+I34+J34</f>
        <v>15000</v>
      </c>
      <c r="L34" s="15">
        <v>430.5</v>
      </c>
      <c r="M34" s="15">
        <v>0</v>
      </c>
      <c r="N34" s="15">
        <v>456</v>
      </c>
      <c r="O34" s="15">
        <v>0</v>
      </c>
      <c r="P34" s="16">
        <f t="shared" ref="P34" si="24">+L34+M34+N34</f>
        <v>886.5</v>
      </c>
      <c r="Q34" s="16">
        <f t="shared" si="2"/>
        <v>14113.5</v>
      </c>
    </row>
    <row r="35" spans="1:17" s="17" customFormat="1" ht="45" customHeight="1" x14ac:dyDescent="0.25">
      <c r="A35" s="12">
        <v>29</v>
      </c>
      <c r="B35" s="13" t="s">
        <v>57</v>
      </c>
      <c r="C35" s="13" t="s">
        <v>23</v>
      </c>
      <c r="D35" s="18" t="s">
        <v>58</v>
      </c>
      <c r="E35" s="12" t="s">
        <v>18</v>
      </c>
      <c r="F35" s="12" t="s">
        <v>19</v>
      </c>
      <c r="G35" s="14">
        <v>44683</v>
      </c>
      <c r="H35" s="14">
        <v>44867</v>
      </c>
      <c r="I35" s="15">
        <v>10000</v>
      </c>
      <c r="J35" s="15">
        <v>0</v>
      </c>
      <c r="K35" s="16">
        <f>+I35+J35</f>
        <v>10000</v>
      </c>
      <c r="L35" s="15">
        <f>+I35*2.87/100</f>
        <v>287</v>
      </c>
      <c r="M35" s="15">
        <v>0</v>
      </c>
      <c r="N35" s="15">
        <f>+I35*3.04/100</f>
        <v>304</v>
      </c>
      <c r="O35" s="15">
        <v>0</v>
      </c>
      <c r="P35" s="16">
        <f t="shared" si="12"/>
        <v>591</v>
      </c>
      <c r="Q35" s="16">
        <f t="shared" si="2"/>
        <v>9409</v>
      </c>
    </row>
    <row r="36" spans="1:17" s="17" customFormat="1" ht="45" customHeight="1" x14ac:dyDescent="0.25">
      <c r="A36" s="12">
        <v>30</v>
      </c>
      <c r="B36" s="13" t="s">
        <v>198</v>
      </c>
      <c r="C36" s="13" t="s">
        <v>199</v>
      </c>
      <c r="D36" s="18" t="s">
        <v>200</v>
      </c>
      <c r="E36" s="12" t="s">
        <v>18</v>
      </c>
      <c r="F36" s="12" t="s">
        <v>22</v>
      </c>
      <c r="G36" s="14">
        <v>44805</v>
      </c>
      <c r="H36" s="14">
        <v>44986</v>
      </c>
      <c r="I36" s="15">
        <v>40000</v>
      </c>
      <c r="J36" s="15">
        <v>0</v>
      </c>
      <c r="K36" s="16">
        <f>+I36+J36</f>
        <v>40000</v>
      </c>
      <c r="L36" s="15">
        <v>1148</v>
      </c>
      <c r="M36" s="15">
        <v>442.65</v>
      </c>
      <c r="N36" s="15">
        <v>1216</v>
      </c>
      <c r="O36" s="15">
        <v>0</v>
      </c>
      <c r="P36" s="16">
        <f t="shared" ref="P36" si="25">+L36+M36+N36</f>
        <v>2806.65</v>
      </c>
      <c r="Q36" s="16">
        <f t="shared" si="2"/>
        <v>37193.35</v>
      </c>
    </row>
    <row r="37" spans="1:17" s="17" customFormat="1" ht="45" customHeight="1" x14ac:dyDescent="0.25">
      <c r="A37" s="12">
        <v>31</v>
      </c>
      <c r="B37" s="13" t="s">
        <v>182</v>
      </c>
      <c r="C37" s="13" t="s">
        <v>192</v>
      </c>
      <c r="D37" s="18" t="s">
        <v>183</v>
      </c>
      <c r="E37" s="12" t="s">
        <v>18</v>
      </c>
      <c r="F37" s="12" t="s">
        <v>19</v>
      </c>
      <c r="G37" s="14">
        <v>44774</v>
      </c>
      <c r="H37" s="14">
        <v>44958</v>
      </c>
      <c r="I37" s="15">
        <v>25000</v>
      </c>
      <c r="J37" s="15">
        <v>0</v>
      </c>
      <c r="K37" s="16">
        <f>+I37+J37</f>
        <v>25000</v>
      </c>
      <c r="L37" s="15">
        <v>717.5</v>
      </c>
      <c r="M37" s="15">
        <v>0</v>
      </c>
      <c r="N37" s="15">
        <v>760</v>
      </c>
      <c r="O37" s="15">
        <v>0</v>
      </c>
      <c r="P37" s="16">
        <f>+L37+M37+N37</f>
        <v>1477.5</v>
      </c>
      <c r="Q37" s="16">
        <f t="shared" si="2"/>
        <v>23522.5</v>
      </c>
    </row>
    <row r="38" spans="1:17" s="17" customFormat="1" ht="45" customHeight="1" x14ac:dyDescent="0.25">
      <c r="A38" s="12">
        <v>32</v>
      </c>
      <c r="B38" s="13" t="s">
        <v>201</v>
      </c>
      <c r="C38" s="13" t="s">
        <v>192</v>
      </c>
      <c r="D38" s="18" t="s">
        <v>27</v>
      </c>
      <c r="E38" s="12" t="s">
        <v>18</v>
      </c>
      <c r="F38" s="12" t="s">
        <v>19</v>
      </c>
      <c r="G38" s="14">
        <v>44805</v>
      </c>
      <c r="H38" s="14">
        <v>44986</v>
      </c>
      <c r="I38" s="15">
        <v>25000</v>
      </c>
      <c r="J38" s="15">
        <v>0</v>
      </c>
      <c r="K38" s="16">
        <f>+I38+J38</f>
        <v>25000</v>
      </c>
      <c r="L38" s="15">
        <v>717.5</v>
      </c>
      <c r="M38" s="15">
        <v>0</v>
      </c>
      <c r="N38" s="15">
        <v>760</v>
      </c>
      <c r="O38" s="15">
        <v>0</v>
      </c>
      <c r="P38" s="16">
        <f>+L38+M38+N38</f>
        <v>1477.5</v>
      </c>
      <c r="Q38" s="16">
        <f t="shared" si="2"/>
        <v>23522.5</v>
      </c>
    </row>
    <row r="39" spans="1:17" s="17" customFormat="1" ht="45" customHeight="1" x14ac:dyDescent="0.25">
      <c r="A39" s="12">
        <v>33</v>
      </c>
      <c r="B39" s="13" t="s">
        <v>232</v>
      </c>
      <c r="C39" s="13" t="s">
        <v>194</v>
      </c>
      <c r="D39" s="18" t="s">
        <v>108</v>
      </c>
      <c r="E39" s="12" t="s">
        <v>18</v>
      </c>
      <c r="F39" s="12" t="s">
        <v>19</v>
      </c>
      <c r="G39" s="14">
        <v>44835</v>
      </c>
      <c r="H39" s="14">
        <v>45017</v>
      </c>
      <c r="I39" s="15">
        <v>25000</v>
      </c>
      <c r="J39" s="15">
        <v>0</v>
      </c>
      <c r="K39" s="16">
        <f>+I39+J39</f>
        <v>25000</v>
      </c>
      <c r="L39" s="15">
        <v>717.5</v>
      </c>
      <c r="M39" s="15">
        <v>0</v>
      </c>
      <c r="N39" s="15">
        <v>760</v>
      </c>
      <c r="O39" s="15">
        <v>0</v>
      </c>
      <c r="P39" s="16">
        <f>+L39+M39+N39</f>
        <v>1477.5</v>
      </c>
      <c r="Q39" s="16">
        <f t="shared" ref="Q39" si="26">+K39-P39</f>
        <v>23522.5</v>
      </c>
    </row>
    <row r="40" spans="1:17" s="17" customFormat="1" ht="45" customHeight="1" x14ac:dyDescent="0.25">
      <c r="A40" s="12">
        <v>34</v>
      </c>
      <c r="B40" s="13" t="s">
        <v>187</v>
      </c>
      <c r="C40" s="13" t="s">
        <v>194</v>
      </c>
      <c r="D40" s="18" t="s">
        <v>27</v>
      </c>
      <c r="E40" s="12" t="s">
        <v>18</v>
      </c>
      <c r="F40" s="12" t="s">
        <v>22</v>
      </c>
      <c r="G40" s="14">
        <v>44774</v>
      </c>
      <c r="H40" s="14">
        <v>44958</v>
      </c>
      <c r="I40" s="15">
        <v>20000</v>
      </c>
      <c r="J40" s="15">
        <v>0</v>
      </c>
      <c r="K40" s="16">
        <f t="shared" ref="K40" si="27">+I40+J40</f>
        <v>20000</v>
      </c>
      <c r="L40" s="15">
        <v>574</v>
      </c>
      <c r="M40" s="15">
        <v>0</v>
      </c>
      <c r="N40" s="15">
        <v>608</v>
      </c>
      <c r="O40" s="15">
        <v>0</v>
      </c>
      <c r="P40" s="16">
        <f t="shared" ref="P40" si="28">+L40+M40+N40</f>
        <v>1182</v>
      </c>
      <c r="Q40" s="16">
        <f t="shared" si="2"/>
        <v>18818</v>
      </c>
    </row>
    <row r="41" spans="1:17" s="17" customFormat="1" ht="45" customHeight="1" x14ac:dyDescent="0.25">
      <c r="A41" s="12">
        <v>35</v>
      </c>
      <c r="B41" s="13" t="s">
        <v>203</v>
      </c>
      <c r="C41" s="13" t="s">
        <v>194</v>
      </c>
      <c r="D41" s="18" t="s">
        <v>108</v>
      </c>
      <c r="E41" s="12" t="s">
        <v>18</v>
      </c>
      <c r="F41" s="12" t="s">
        <v>19</v>
      </c>
      <c r="G41" s="14">
        <v>44805</v>
      </c>
      <c r="H41" s="14">
        <v>44986</v>
      </c>
      <c r="I41" s="15">
        <v>20000</v>
      </c>
      <c r="J41" s="15">
        <v>0</v>
      </c>
      <c r="K41" s="16">
        <f t="shared" ref="K41" si="29">+I41+J41</f>
        <v>20000</v>
      </c>
      <c r="L41" s="15">
        <v>574</v>
      </c>
      <c r="M41" s="15">
        <v>0</v>
      </c>
      <c r="N41" s="15">
        <v>608</v>
      </c>
      <c r="O41" s="15">
        <v>0</v>
      </c>
      <c r="P41" s="16">
        <f t="shared" ref="P41" si="30">+L41+M41+N41</f>
        <v>1182</v>
      </c>
      <c r="Q41" s="16">
        <f t="shared" si="2"/>
        <v>18818</v>
      </c>
    </row>
    <row r="42" spans="1:17" s="17" customFormat="1" ht="45" customHeight="1" x14ac:dyDescent="0.25">
      <c r="A42" s="12">
        <v>36</v>
      </c>
      <c r="B42" s="13" t="s">
        <v>132</v>
      </c>
      <c r="C42" s="13" t="s">
        <v>133</v>
      </c>
      <c r="D42" s="18" t="s">
        <v>30</v>
      </c>
      <c r="E42" s="12" t="s">
        <v>18</v>
      </c>
      <c r="F42" s="12" t="s">
        <v>22</v>
      </c>
      <c r="G42" s="14">
        <v>44743</v>
      </c>
      <c r="H42" s="14">
        <v>44927</v>
      </c>
      <c r="I42" s="15">
        <v>40000</v>
      </c>
      <c r="J42" s="15">
        <v>0</v>
      </c>
      <c r="K42" s="16">
        <f>+I42+J42</f>
        <v>40000</v>
      </c>
      <c r="L42" s="15">
        <v>1148</v>
      </c>
      <c r="M42" s="15">
        <v>442.65</v>
      </c>
      <c r="N42" s="15">
        <v>1216</v>
      </c>
      <c r="O42" s="15">
        <v>0</v>
      </c>
      <c r="P42" s="16">
        <f t="shared" si="12"/>
        <v>2806.65</v>
      </c>
      <c r="Q42" s="16">
        <f t="shared" si="2"/>
        <v>37193.35</v>
      </c>
    </row>
    <row r="43" spans="1:17" s="17" customFormat="1" ht="45" customHeight="1" x14ac:dyDescent="0.25">
      <c r="A43" s="12">
        <v>37</v>
      </c>
      <c r="B43" s="13" t="s">
        <v>241</v>
      </c>
      <c r="C43" s="13" t="s">
        <v>133</v>
      </c>
      <c r="D43" s="18" t="s">
        <v>242</v>
      </c>
      <c r="E43" s="12" t="s">
        <v>18</v>
      </c>
      <c r="F43" s="12" t="s">
        <v>22</v>
      </c>
      <c r="G43" s="14">
        <v>44835</v>
      </c>
      <c r="H43" s="14">
        <v>45017</v>
      </c>
      <c r="I43" s="15">
        <v>50000</v>
      </c>
      <c r="J43" s="15">
        <v>0</v>
      </c>
      <c r="K43" s="16">
        <f t="shared" ref="K43" si="31">+I43+J43</f>
        <v>50000</v>
      </c>
      <c r="L43" s="15">
        <v>1435</v>
      </c>
      <c r="M43" s="15">
        <v>1854</v>
      </c>
      <c r="N43" s="15">
        <v>1520</v>
      </c>
      <c r="O43" s="15">
        <v>0</v>
      </c>
      <c r="P43" s="16">
        <f t="shared" ref="P43:P45" si="32">+L43+M43+N43</f>
        <v>4809</v>
      </c>
      <c r="Q43" s="16">
        <f t="shared" ref="Q43:Q45" si="33">+K43-P43</f>
        <v>45191</v>
      </c>
    </row>
    <row r="44" spans="1:17" s="17" customFormat="1" ht="45" customHeight="1" x14ac:dyDescent="0.25">
      <c r="A44" s="12">
        <v>38</v>
      </c>
      <c r="B44" s="13" t="s">
        <v>250</v>
      </c>
      <c r="C44" s="13" t="s">
        <v>133</v>
      </c>
      <c r="D44" s="18" t="s">
        <v>30</v>
      </c>
      <c r="E44" s="12" t="s">
        <v>18</v>
      </c>
      <c r="F44" s="12" t="s">
        <v>22</v>
      </c>
      <c r="G44" s="14">
        <v>44835</v>
      </c>
      <c r="H44" s="14">
        <v>45017</v>
      </c>
      <c r="I44" s="15">
        <v>40000</v>
      </c>
      <c r="J44" s="15">
        <v>0</v>
      </c>
      <c r="K44" s="16">
        <f>+I44+J44</f>
        <v>40000</v>
      </c>
      <c r="L44" s="15">
        <v>1148</v>
      </c>
      <c r="M44" s="15">
        <v>442.65</v>
      </c>
      <c r="N44" s="15">
        <v>1216</v>
      </c>
      <c r="O44" s="15">
        <v>0</v>
      </c>
      <c r="P44" s="16">
        <f t="shared" si="32"/>
        <v>2806.65</v>
      </c>
      <c r="Q44" s="16">
        <f t="shared" si="33"/>
        <v>37193.35</v>
      </c>
    </row>
    <row r="45" spans="1:17" s="17" customFormat="1" ht="45" customHeight="1" x14ac:dyDescent="0.25">
      <c r="A45" s="12">
        <v>39</v>
      </c>
      <c r="B45" s="13" t="s">
        <v>251</v>
      </c>
      <c r="C45" s="13" t="s">
        <v>133</v>
      </c>
      <c r="D45" s="18" t="s">
        <v>27</v>
      </c>
      <c r="E45" s="12" t="s">
        <v>18</v>
      </c>
      <c r="F45" s="12" t="s">
        <v>19</v>
      </c>
      <c r="G45" s="14">
        <v>44835</v>
      </c>
      <c r="H45" s="14">
        <v>45017</v>
      </c>
      <c r="I45" s="15">
        <v>30000</v>
      </c>
      <c r="J45" s="15">
        <v>0</v>
      </c>
      <c r="K45" s="16">
        <f t="shared" ref="K45" si="34">+I45+J45</f>
        <v>30000</v>
      </c>
      <c r="L45" s="15">
        <v>861</v>
      </c>
      <c r="M45" s="15">
        <v>0</v>
      </c>
      <c r="N45" s="15">
        <v>912</v>
      </c>
      <c r="O45" s="15">
        <v>0</v>
      </c>
      <c r="P45" s="16">
        <f t="shared" si="32"/>
        <v>1773</v>
      </c>
      <c r="Q45" s="16">
        <f t="shared" si="33"/>
        <v>28227</v>
      </c>
    </row>
    <row r="46" spans="1:17" s="17" customFormat="1" ht="45" customHeight="1" x14ac:dyDescent="0.25">
      <c r="A46" s="12">
        <v>40</v>
      </c>
      <c r="B46" s="13" t="s">
        <v>100</v>
      </c>
      <c r="C46" s="13" t="s">
        <v>28</v>
      </c>
      <c r="D46" s="18" t="s">
        <v>101</v>
      </c>
      <c r="E46" s="12" t="s">
        <v>18</v>
      </c>
      <c r="F46" s="12" t="s">
        <v>19</v>
      </c>
      <c r="G46" s="14">
        <v>44683</v>
      </c>
      <c r="H46" s="14">
        <v>44867</v>
      </c>
      <c r="I46" s="15">
        <v>50000</v>
      </c>
      <c r="J46" s="15">
        <v>0</v>
      </c>
      <c r="K46" s="16">
        <f t="shared" si="9"/>
        <v>50000</v>
      </c>
      <c r="L46" s="15">
        <v>1435</v>
      </c>
      <c r="M46" s="15">
        <v>1854</v>
      </c>
      <c r="N46" s="15">
        <v>1520</v>
      </c>
      <c r="O46" s="15">
        <v>0</v>
      </c>
      <c r="P46" s="16">
        <f t="shared" si="12"/>
        <v>4809</v>
      </c>
      <c r="Q46" s="16">
        <f t="shared" si="2"/>
        <v>45191</v>
      </c>
    </row>
    <row r="47" spans="1:17" s="17" customFormat="1" ht="45" customHeight="1" x14ac:dyDescent="0.25">
      <c r="A47" s="12">
        <v>41</v>
      </c>
      <c r="B47" s="13" t="s">
        <v>165</v>
      </c>
      <c r="C47" s="13" t="s">
        <v>28</v>
      </c>
      <c r="D47" s="18" t="s">
        <v>121</v>
      </c>
      <c r="E47" s="12" t="s">
        <v>18</v>
      </c>
      <c r="F47" s="12" t="s">
        <v>22</v>
      </c>
      <c r="G47" s="14">
        <v>44774</v>
      </c>
      <c r="H47" s="14">
        <v>44958</v>
      </c>
      <c r="I47" s="15">
        <v>25000</v>
      </c>
      <c r="J47" s="15">
        <v>0</v>
      </c>
      <c r="K47" s="16">
        <f t="shared" si="9"/>
        <v>25000</v>
      </c>
      <c r="L47" s="15">
        <v>717.5</v>
      </c>
      <c r="M47" s="15">
        <v>0</v>
      </c>
      <c r="N47" s="15">
        <v>760</v>
      </c>
      <c r="O47" s="15">
        <v>0</v>
      </c>
      <c r="P47" s="16">
        <f>+L47+M47+N47</f>
        <v>1477.5</v>
      </c>
      <c r="Q47" s="16">
        <f t="shared" si="2"/>
        <v>23522.5</v>
      </c>
    </row>
    <row r="48" spans="1:17" s="17" customFormat="1" ht="45" customHeight="1" x14ac:dyDescent="0.25">
      <c r="A48" s="12">
        <v>42</v>
      </c>
      <c r="B48" s="13" t="s">
        <v>59</v>
      </c>
      <c r="C48" s="13" t="s">
        <v>109</v>
      </c>
      <c r="D48" s="18" t="s">
        <v>33</v>
      </c>
      <c r="E48" s="12" t="s">
        <v>18</v>
      </c>
      <c r="F48" s="12" t="s">
        <v>19</v>
      </c>
      <c r="G48" s="14">
        <v>44713</v>
      </c>
      <c r="H48" s="14">
        <v>44896</v>
      </c>
      <c r="I48" s="15">
        <v>30000</v>
      </c>
      <c r="J48" s="15">
        <v>0</v>
      </c>
      <c r="K48" s="16">
        <f>+I48+J48</f>
        <v>30000</v>
      </c>
      <c r="L48" s="15">
        <v>861</v>
      </c>
      <c r="M48" s="15">
        <v>0</v>
      </c>
      <c r="N48" s="15">
        <v>912</v>
      </c>
      <c r="O48" s="15">
        <v>0</v>
      </c>
      <c r="P48" s="16">
        <f>+L48+M48+N48</f>
        <v>1773</v>
      </c>
      <c r="Q48" s="16">
        <f t="shared" si="2"/>
        <v>28227</v>
      </c>
    </row>
    <row r="49" spans="1:17" s="17" customFormat="1" ht="45" customHeight="1" x14ac:dyDescent="0.25">
      <c r="A49" s="12">
        <v>43</v>
      </c>
      <c r="B49" s="13" t="s">
        <v>184</v>
      </c>
      <c r="C49" s="13" t="s">
        <v>193</v>
      </c>
      <c r="D49" s="18" t="s">
        <v>185</v>
      </c>
      <c r="E49" s="12" t="s">
        <v>18</v>
      </c>
      <c r="F49" s="12" t="s">
        <v>19</v>
      </c>
      <c r="G49" s="14">
        <v>44774</v>
      </c>
      <c r="H49" s="14">
        <v>44958</v>
      </c>
      <c r="I49" s="15">
        <v>25000</v>
      </c>
      <c r="J49" s="15">
        <v>0</v>
      </c>
      <c r="K49" s="16">
        <f t="shared" ref="K49:K51" si="35">+I49+J49</f>
        <v>25000</v>
      </c>
      <c r="L49" s="15">
        <v>717.5</v>
      </c>
      <c r="M49" s="15">
        <v>0</v>
      </c>
      <c r="N49" s="15">
        <v>760</v>
      </c>
      <c r="O49" s="15">
        <v>0</v>
      </c>
      <c r="P49" s="16">
        <f>+L49+M49+N49</f>
        <v>1477.5</v>
      </c>
      <c r="Q49" s="16">
        <f t="shared" si="2"/>
        <v>23522.5</v>
      </c>
    </row>
    <row r="50" spans="1:17" s="17" customFormat="1" ht="45" customHeight="1" x14ac:dyDescent="0.25">
      <c r="A50" s="12">
        <v>44</v>
      </c>
      <c r="B50" s="13" t="s">
        <v>202</v>
      </c>
      <c r="C50" s="13" t="s">
        <v>193</v>
      </c>
      <c r="D50" s="18" t="s">
        <v>29</v>
      </c>
      <c r="E50" s="12" t="s">
        <v>18</v>
      </c>
      <c r="F50" s="12" t="s">
        <v>19</v>
      </c>
      <c r="G50" s="14">
        <v>44805</v>
      </c>
      <c r="H50" s="14">
        <v>44986</v>
      </c>
      <c r="I50" s="15">
        <v>25000</v>
      </c>
      <c r="J50" s="15">
        <v>0</v>
      </c>
      <c r="K50" s="16">
        <f t="shared" ref="K50" si="36">+I50+J50</f>
        <v>25000</v>
      </c>
      <c r="L50" s="15">
        <v>717.5</v>
      </c>
      <c r="M50" s="15">
        <v>0</v>
      </c>
      <c r="N50" s="15">
        <v>760</v>
      </c>
      <c r="O50" s="15">
        <v>0</v>
      </c>
      <c r="P50" s="16">
        <f>+L50+M50+N50</f>
        <v>1477.5</v>
      </c>
      <c r="Q50" s="16">
        <f t="shared" si="2"/>
        <v>23522.5</v>
      </c>
    </row>
    <row r="51" spans="1:17" s="17" customFormat="1" ht="45" customHeight="1" x14ac:dyDescent="0.25">
      <c r="A51" s="12">
        <v>45</v>
      </c>
      <c r="B51" s="13" t="s">
        <v>186</v>
      </c>
      <c r="C51" s="13" t="s">
        <v>193</v>
      </c>
      <c r="D51" s="18" t="s">
        <v>185</v>
      </c>
      <c r="E51" s="12" t="s">
        <v>18</v>
      </c>
      <c r="F51" s="12" t="s">
        <v>19</v>
      </c>
      <c r="G51" s="14">
        <v>44774</v>
      </c>
      <c r="H51" s="14">
        <v>44958</v>
      </c>
      <c r="I51" s="15">
        <v>20000</v>
      </c>
      <c r="J51" s="15">
        <v>0</v>
      </c>
      <c r="K51" s="16">
        <f t="shared" si="35"/>
        <v>20000</v>
      </c>
      <c r="L51" s="15">
        <v>574</v>
      </c>
      <c r="M51" s="15">
        <v>0</v>
      </c>
      <c r="N51" s="15">
        <v>608</v>
      </c>
      <c r="O51" s="15">
        <v>0</v>
      </c>
      <c r="P51" s="16">
        <f t="shared" ref="P51:P54" si="37">+L51+M51+N51</f>
        <v>1182</v>
      </c>
      <c r="Q51" s="16">
        <f t="shared" si="2"/>
        <v>18818</v>
      </c>
    </row>
    <row r="52" spans="1:17" s="17" customFormat="1" ht="45" customHeight="1" x14ac:dyDescent="0.25">
      <c r="A52" s="12">
        <v>46</v>
      </c>
      <c r="B52" s="13" t="s">
        <v>252</v>
      </c>
      <c r="C52" s="13" t="s">
        <v>207</v>
      </c>
      <c r="D52" s="18" t="s">
        <v>244</v>
      </c>
      <c r="E52" s="12" t="s">
        <v>18</v>
      </c>
      <c r="F52" s="12" t="s">
        <v>22</v>
      </c>
      <c r="G52" s="14">
        <v>44835</v>
      </c>
      <c r="H52" s="14">
        <v>45017</v>
      </c>
      <c r="I52" s="15">
        <v>40000</v>
      </c>
      <c r="J52" s="15">
        <v>0</v>
      </c>
      <c r="K52" s="16">
        <f>+I52+J52</f>
        <v>40000</v>
      </c>
      <c r="L52" s="15">
        <v>1148</v>
      </c>
      <c r="M52" s="15">
        <v>442.65</v>
      </c>
      <c r="N52" s="15">
        <v>1216</v>
      </c>
      <c r="O52" s="15">
        <v>0</v>
      </c>
      <c r="P52" s="16">
        <f t="shared" si="37"/>
        <v>2806.65</v>
      </c>
      <c r="Q52" s="16">
        <f t="shared" ref="Q52" si="38">+K52-P52</f>
        <v>37193.35</v>
      </c>
    </row>
    <row r="53" spans="1:17" s="17" customFormat="1" ht="45" customHeight="1" x14ac:dyDescent="0.25">
      <c r="A53" s="12">
        <v>47</v>
      </c>
      <c r="B53" s="13" t="s">
        <v>206</v>
      </c>
      <c r="C53" s="13" t="s">
        <v>207</v>
      </c>
      <c r="D53" s="18" t="s">
        <v>30</v>
      </c>
      <c r="E53" s="12" t="s">
        <v>18</v>
      </c>
      <c r="F53" s="12" t="s">
        <v>22</v>
      </c>
      <c r="G53" s="14">
        <v>44805</v>
      </c>
      <c r="H53" s="14">
        <v>44986</v>
      </c>
      <c r="I53" s="15">
        <v>40000</v>
      </c>
      <c r="J53" s="15">
        <v>0</v>
      </c>
      <c r="K53" s="16">
        <f>+I53+J53</f>
        <v>40000</v>
      </c>
      <c r="L53" s="15">
        <v>1148</v>
      </c>
      <c r="M53" s="15">
        <v>442.65</v>
      </c>
      <c r="N53" s="15">
        <v>1216</v>
      </c>
      <c r="O53" s="15">
        <v>0</v>
      </c>
      <c r="P53" s="16">
        <f t="shared" ref="P53" si="39">+L53+M53+N53</f>
        <v>2806.65</v>
      </c>
      <c r="Q53" s="16">
        <f t="shared" si="2"/>
        <v>37193.35</v>
      </c>
    </row>
    <row r="54" spans="1:17" s="17" customFormat="1" ht="45" customHeight="1" x14ac:dyDescent="0.25">
      <c r="A54" s="12">
        <v>48</v>
      </c>
      <c r="B54" s="13" t="s">
        <v>188</v>
      </c>
      <c r="C54" s="13" t="s">
        <v>78</v>
      </c>
      <c r="D54" s="18" t="s">
        <v>30</v>
      </c>
      <c r="E54" s="12" t="s">
        <v>18</v>
      </c>
      <c r="F54" s="12" t="s">
        <v>22</v>
      </c>
      <c r="G54" s="14">
        <v>44774</v>
      </c>
      <c r="H54" s="14">
        <v>44958</v>
      </c>
      <c r="I54" s="15">
        <v>40000</v>
      </c>
      <c r="J54" s="15">
        <v>0</v>
      </c>
      <c r="K54" s="16">
        <f>+I54+J54</f>
        <v>40000</v>
      </c>
      <c r="L54" s="15">
        <v>1148</v>
      </c>
      <c r="M54" s="15">
        <v>442.65</v>
      </c>
      <c r="N54" s="15">
        <v>1216</v>
      </c>
      <c r="O54" s="15">
        <v>0</v>
      </c>
      <c r="P54" s="16">
        <f t="shared" si="37"/>
        <v>2806.65</v>
      </c>
      <c r="Q54" s="16">
        <f t="shared" si="2"/>
        <v>37193.35</v>
      </c>
    </row>
    <row r="55" spans="1:17" s="17" customFormat="1" ht="45" customHeight="1" x14ac:dyDescent="0.25">
      <c r="A55" s="12">
        <v>49</v>
      </c>
      <c r="B55" s="13" t="s">
        <v>208</v>
      </c>
      <c r="C55" s="13" t="s">
        <v>78</v>
      </c>
      <c r="D55" s="18" t="s">
        <v>30</v>
      </c>
      <c r="E55" s="12" t="s">
        <v>18</v>
      </c>
      <c r="F55" s="12" t="s">
        <v>22</v>
      </c>
      <c r="G55" s="14">
        <v>44805</v>
      </c>
      <c r="H55" s="14">
        <v>44986</v>
      </c>
      <c r="I55" s="15">
        <v>40000</v>
      </c>
      <c r="J55" s="15">
        <v>0</v>
      </c>
      <c r="K55" s="16">
        <f>+I55+J55</f>
        <v>40000</v>
      </c>
      <c r="L55" s="15">
        <v>1148</v>
      </c>
      <c r="M55" s="15">
        <v>442.65</v>
      </c>
      <c r="N55" s="15">
        <v>1216</v>
      </c>
      <c r="O55" s="15">
        <v>0</v>
      </c>
      <c r="P55" s="16">
        <f t="shared" ref="P55" si="40">+L55+M55+N55</f>
        <v>2806.65</v>
      </c>
      <c r="Q55" s="16">
        <f t="shared" si="2"/>
        <v>37193.35</v>
      </c>
    </row>
    <row r="56" spans="1:17" s="17" customFormat="1" ht="45" customHeight="1" x14ac:dyDescent="0.25">
      <c r="A56" s="12">
        <v>50</v>
      </c>
      <c r="B56" s="13" t="s">
        <v>77</v>
      </c>
      <c r="C56" s="13" t="s">
        <v>78</v>
      </c>
      <c r="D56" s="18" t="s">
        <v>30</v>
      </c>
      <c r="E56" s="12" t="s">
        <v>18</v>
      </c>
      <c r="F56" s="12" t="s">
        <v>19</v>
      </c>
      <c r="G56" s="14">
        <v>44805</v>
      </c>
      <c r="H56" s="14">
        <v>44986</v>
      </c>
      <c r="I56" s="15">
        <v>35000</v>
      </c>
      <c r="J56" s="15">
        <v>0</v>
      </c>
      <c r="K56" s="16">
        <f t="shared" si="9"/>
        <v>35000</v>
      </c>
      <c r="L56" s="15">
        <v>1004.5</v>
      </c>
      <c r="M56" s="15">
        <v>0</v>
      </c>
      <c r="N56" s="15">
        <v>1064</v>
      </c>
      <c r="O56" s="15">
        <v>0</v>
      </c>
      <c r="P56" s="16">
        <f t="shared" ref="P56" si="41">+L56+M56+N56</f>
        <v>2068.5</v>
      </c>
      <c r="Q56" s="16">
        <f t="shared" si="2"/>
        <v>32931.5</v>
      </c>
    </row>
    <row r="57" spans="1:17" s="17" customFormat="1" ht="45" customHeight="1" x14ac:dyDescent="0.25">
      <c r="A57" s="12">
        <v>51</v>
      </c>
      <c r="B57" s="13" t="s">
        <v>79</v>
      </c>
      <c r="C57" s="13" t="s">
        <v>78</v>
      </c>
      <c r="D57" s="18" t="s">
        <v>29</v>
      </c>
      <c r="E57" s="12" t="s">
        <v>18</v>
      </c>
      <c r="F57" s="12" t="s">
        <v>19</v>
      </c>
      <c r="G57" s="14">
        <v>44805</v>
      </c>
      <c r="H57" s="14">
        <v>44986</v>
      </c>
      <c r="I57" s="15">
        <v>30000</v>
      </c>
      <c r="J57" s="15">
        <v>0</v>
      </c>
      <c r="K57" s="16">
        <f t="shared" si="9"/>
        <v>30000</v>
      </c>
      <c r="L57" s="15">
        <v>861</v>
      </c>
      <c r="M57" s="15">
        <v>0</v>
      </c>
      <c r="N57" s="15">
        <v>912</v>
      </c>
      <c r="O57" s="15">
        <v>0</v>
      </c>
      <c r="P57" s="16">
        <f t="shared" ref="P57:P60" si="42">+L57+M57+N57</f>
        <v>1773</v>
      </c>
      <c r="Q57" s="16">
        <f t="shared" si="2"/>
        <v>28227</v>
      </c>
    </row>
    <row r="58" spans="1:17" s="17" customFormat="1" ht="45" customHeight="1" x14ac:dyDescent="0.25">
      <c r="A58" s="12">
        <v>52</v>
      </c>
      <c r="B58" s="13" t="s">
        <v>60</v>
      </c>
      <c r="C58" s="13" t="s">
        <v>69</v>
      </c>
      <c r="D58" s="18" t="s">
        <v>61</v>
      </c>
      <c r="E58" s="12" t="s">
        <v>18</v>
      </c>
      <c r="F58" s="12" t="s">
        <v>19</v>
      </c>
      <c r="G58" s="14">
        <v>44713</v>
      </c>
      <c r="H58" s="14">
        <v>44896</v>
      </c>
      <c r="I58" s="15">
        <v>30000</v>
      </c>
      <c r="J58" s="15">
        <v>0</v>
      </c>
      <c r="K58" s="16">
        <f t="shared" si="9"/>
        <v>30000</v>
      </c>
      <c r="L58" s="15">
        <v>861</v>
      </c>
      <c r="M58" s="15">
        <v>0</v>
      </c>
      <c r="N58" s="15">
        <v>912</v>
      </c>
      <c r="O58" s="15">
        <v>0</v>
      </c>
      <c r="P58" s="16">
        <f t="shared" si="42"/>
        <v>1773</v>
      </c>
      <c r="Q58" s="16">
        <f t="shared" si="2"/>
        <v>28227</v>
      </c>
    </row>
    <row r="59" spans="1:17" s="17" customFormat="1" ht="45" customHeight="1" x14ac:dyDescent="0.25">
      <c r="A59" s="12">
        <v>53</v>
      </c>
      <c r="B59" s="13" t="s">
        <v>235</v>
      </c>
      <c r="C59" s="13" t="s">
        <v>69</v>
      </c>
      <c r="D59" s="18" t="s">
        <v>121</v>
      </c>
      <c r="E59" s="12" t="s">
        <v>18</v>
      </c>
      <c r="F59" s="12" t="s">
        <v>22</v>
      </c>
      <c r="G59" s="14">
        <v>44835</v>
      </c>
      <c r="H59" s="14">
        <v>45017</v>
      </c>
      <c r="I59" s="15">
        <v>25000</v>
      </c>
      <c r="J59" s="15">
        <v>0</v>
      </c>
      <c r="K59" s="16">
        <f t="shared" si="9"/>
        <v>25000</v>
      </c>
      <c r="L59" s="15">
        <v>717.5</v>
      </c>
      <c r="M59" s="15">
        <v>0</v>
      </c>
      <c r="N59" s="15">
        <v>760</v>
      </c>
      <c r="O59" s="15">
        <v>0</v>
      </c>
      <c r="P59" s="16">
        <f>+L59+M59+N59</f>
        <v>1477.5</v>
      </c>
      <c r="Q59" s="16">
        <f t="shared" ref="Q59" si="43">+K59-P59</f>
        <v>23522.5</v>
      </c>
    </row>
    <row r="60" spans="1:17" s="17" customFormat="1" ht="45" customHeight="1" x14ac:dyDescent="0.25">
      <c r="A60" s="12">
        <v>54</v>
      </c>
      <c r="B60" s="13" t="s">
        <v>204</v>
      </c>
      <c r="C60" s="13" t="s">
        <v>205</v>
      </c>
      <c r="D60" s="18" t="s">
        <v>113</v>
      </c>
      <c r="E60" s="12" t="s">
        <v>18</v>
      </c>
      <c r="F60" s="12" t="s">
        <v>19</v>
      </c>
      <c r="G60" s="14">
        <v>44805</v>
      </c>
      <c r="H60" s="14">
        <v>44986</v>
      </c>
      <c r="I60" s="15">
        <v>50000</v>
      </c>
      <c r="J60" s="15">
        <v>0</v>
      </c>
      <c r="K60" s="16">
        <f t="shared" ref="K60" si="44">+I60+J60</f>
        <v>50000</v>
      </c>
      <c r="L60" s="15">
        <v>1435</v>
      </c>
      <c r="M60" s="15">
        <v>1854</v>
      </c>
      <c r="N60" s="15">
        <v>1520</v>
      </c>
      <c r="O60" s="15">
        <v>0</v>
      </c>
      <c r="P60" s="16">
        <f t="shared" si="42"/>
        <v>4809</v>
      </c>
      <c r="Q60" s="16">
        <f t="shared" si="2"/>
        <v>45191</v>
      </c>
    </row>
    <row r="61" spans="1:17" s="17" customFormat="1" ht="45" customHeight="1" x14ac:dyDescent="0.25">
      <c r="A61" s="12">
        <v>55</v>
      </c>
      <c r="B61" s="13" t="s">
        <v>233</v>
      </c>
      <c r="C61" s="13" t="s">
        <v>205</v>
      </c>
      <c r="D61" s="18" t="s">
        <v>234</v>
      </c>
      <c r="E61" s="12" t="s">
        <v>18</v>
      </c>
      <c r="F61" s="12" t="s">
        <v>22</v>
      </c>
      <c r="G61" s="14">
        <v>44835</v>
      </c>
      <c r="H61" s="14">
        <v>45200</v>
      </c>
      <c r="I61" s="15">
        <v>50000</v>
      </c>
      <c r="J61" s="15">
        <v>0</v>
      </c>
      <c r="K61" s="16">
        <f t="shared" ref="K61:K65" si="45">+I61+J61</f>
        <v>50000</v>
      </c>
      <c r="L61" s="15">
        <v>1435</v>
      </c>
      <c r="M61" s="15">
        <v>1854</v>
      </c>
      <c r="N61" s="15">
        <v>1520</v>
      </c>
      <c r="O61" s="15">
        <v>0</v>
      </c>
      <c r="P61" s="16">
        <f t="shared" ref="P61:P65" si="46">+L61+M61+N61</f>
        <v>4809</v>
      </c>
      <c r="Q61" s="16">
        <f t="shared" ref="Q61:Q65" si="47">+K61-P61</f>
        <v>45191</v>
      </c>
    </row>
    <row r="62" spans="1:17" s="17" customFormat="1" ht="45" customHeight="1" x14ac:dyDescent="0.25">
      <c r="A62" s="12">
        <v>56</v>
      </c>
      <c r="B62" s="13" t="s">
        <v>236</v>
      </c>
      <c r="C62" s="13" t="s">
        <v>205</v>
      </c>
      <c r="D62" s="18" t="s">
        <v>174</v>
      </c>
      <c r="E62" s="12" t="s">
        <v>18</v>
      </c>
      <c r="F62" s="12" t="s">
        <v>22</v>
      </c>
      <c r="G62" s="14">
        <v>44835</v>
      </c>
      <c r="H62" s="14">
        <v>45017</v>
      </c>
      <c r="I62" s="15">
        <v>40000</v>
      </c>
      <c r="J62" s="15"/>
      <c r="K62" s="16">
        <f t="shared" si="45"/>
        <v>40000</v>
      </c>
      <c r="L62" s="15">
        <v>1148</v>
      </c>
      <c r="M62" s="15">
        <v>442.65</v>
      </c>
      <c r="N62" s="15">
        <v>1216</v>
      </c>
      <c r="O62" s="15">
        <v>0</v>
      </c>
      <c r="P62" s="16">
        <f t="shared" si="46"/>
        <v>2806.65</v>
      </c>
      <c r="Q62" s="16">
        <f t="shared" si="47"/>
        <v>37193.35</v>
      </c>
    </row>
    <row r="63" spans="1:17" s="17" customFormat="1" ht="45" customHeight="1" x14ac:dyDescent="0.25">
      <c r="A63" s="12">
        <v>57</v>
      </c>
      <c r="B63" s="13" t="s">
        <v>237</v>
      </c>
      <c r="C63" s="13" t="s">
        <v>205</v>
      </c>
      <c r="D63" s="18" t="s">
        <v>239</v>
      </c>
      <c r="E63" s="12" t="s">
        <v>18</v>
      </c>
      <c r="F63" s="12" t="s">
        <v>22</v>
      </c>
      <c r="G63" s="14">
        <v>44835</v>
      </c>
      <c r="H63" s="14">
        <v>45017</v>
      </c>
      <c r="I63" s="15">
        <v>31500</v>
      </c>
      <c r="J63" s="15"/>
      <c r="K63" s="16">
        <f t="shared" si="45"/>
        <v>31500</v>
      </c>
      <c r="L63" s="15">
        <v>904.05</v>
      </c>
      <c r="M63" s="15">
        <v>0</v>
      </c>
      <c r="N63" s="15">
        <v>957.6</v>
      </c>
      <c r="O63" s="15">
        <v>0</v>
      </c>
      <c r="P63" s="16">
        <f t="shared" si="46"/>
        <v>1861.65</v>
      </c>
      <c r="Q63" s="16">
        <f t="shared" si="47"/>
        <v>29638.35</v>
      </c>
    </row>
    <row r="64" spans="1:17" s="17" customFormat="1" ht="45" customHeight="1" x14ac:dyDescent="0.25">
      <c r="A64" s="12">
        <v>58</v>
      </c>
      <c r="B64" s="13" t="s">
        <v>238</v>
      </c>
      <c r="C64" s="13" t="s">
        <v>205</v>
      </c>
      <c r="D64" s="18" t="s">
        <v>240</v>
      </c>
      <c r="E64" s="12" t="s">
        <v>18</v>
      </c>
      <c r="F64" s="12" t="s">
        <v>19</v>
      </c>
      <c r="G64" s="14">
        <v>44835</v>
      </c>
      <c r="H64" s="14">
        <v>45017</v>
      </c>
      <c r="I64" s="15">
        <v>26250</v>
      </c>
      <c r="J64" s="15"/>
      <c r="K64" s="16">
        <f t="shared" si="45"/>
        <v>26250</v>
      </c>
      <c r="L64" s="15">
        <v>753.38</v>
      </c>
      <c r="M64" s="15">
        <v>0</v>
      </c>
      <c r="N64" s="15">
        <v>798</v>
      </c>
      <c r="O64" s="15">
        <v>0</v>
      </c>
      <c r="P64" s="16">
        <f t="shared" si="46"/>
        <v>1551.38</v>
      </c>
      <c r="Q64" s="16">
        <f t="shared" si="47"/>
        <v>24698.62</v>
      </c>
    </row>
    <row r="65" spans="1:17" s="17" customFormat="1" ht="45" customHeight="1" x14ac:dyDescent="0.25">
      <c r="A65" s="12">
        <v>59</v>
      </c>
      <c r="B65" s="13" t="s">
        <v>253</v>
      </c>
      <c r="C65" s="13" t="s">
        <v>254</v>
      </c>
      <c r="D65" s="18" t="s">
        <v>255</v>
      </c>
      <c r="E65" s="12" t="s">
        <v>18</v>
      </c>
      <c r="F65" s="12" t="s">
        <v>22</v>
      </c>
      <c r="G65" s="14">
        <v>44835</v>
      </c>
      <c r="H65" s="14">
        <v>45017</v>
      </c>
      <c r="I65" s="15">
        <v>50000</v>
      </c>
      <c r="J65" s="15">
        <v>0</v>
      </c>
      <c r="K65" s="16">
        <f t="shared" si="45"/>
        <v>50000</v>
      </c>
      <c r="L65" s="15">
        <v>1435</v>
      </c>
      <c r="M65" s="15">
        <v>1854</v>
      </c>
      <c r="N65" s="15">
        <v>1520</v>
      </c>
      <c r="O65" s="15">
        <v>0</v>
      </c>
      <c r="P65" s="16">
        <f t="shared" si="46"/>
        <v>4809</v>
      </c>
      <c r="Q65" s="16">
        <f t="shared" si="47"/>
        <v>45191</v>
      </c>
    </row>
    <row r="66" spans="1:17" s="17" customFormat="1" ht="45" customHeight="1" x14ac:dyDescent="0.25">
      <c r="A66" s="12">
        <v>60</v>
      </c>
      <c r="B66" s="13" t="s">
        <v>256</v>
      </c>
      <c r="C66" s="13" t="s">
        <v>254</v>
      </c>
      <c r="D66" s="18" t="s">
        <v>113</v>
      </c>
      <c r="E66" s="12" t="s">
        <v>18</v>
      </c>
      <c r="F66" s="12" t="s">
        <v>19</v>
      </c>
      <c r="G66" s="14">
        <v>44835</v>
      </c>
      <c r="H66" s="14">
        <v>45017</v>
      </c>
      <c r="I66" s="15">
        <v>50000</v>
      </c>
      <c r="J66" s="15">
        <v>0</v>
      </c>
      <c r="K66" s="16">
        <f t="shared" ref="K66:K67" si="48">+I66+J66</f>
        <v>50000</v>
      </c>
      <c r="L66" s="15">
        <v>1435</v>
      </c>
      <c r="M66" s="15">
        <v>1854</v>
      </c>
      <c r="N66" s="15">
        <v>1520</v>
      </c>
      <c r="O66" s="15">
        <v>0</v>
      </c>
      <c r="P66" s="16">
        <f t="shared" ref="P66:P67" si="49">+L66+M66+N66</f>
        <v>4809</v>
      </c>
      <c r="Q66" s="16">
        <f t="shared" ref="Q66:Q67" si="50">+K66-P66</f>
        <v>45191</v>
      </c>
    </row>
    <row r="67" spans="1:17" s="17" customFormat="1" ht="45" customHeight="1" x14ac:dyDescent="0.25">
      <c r="A67" s="12">
        <v>61</v>
      </c>
      <c r="B67" s="13" t="s">
        <v>257</v>
      </c>
      <c r="C67" s="13" t="s">
        <v>254</v>
      </c>
      <c r="D67" s="18" t="s">
        <v>29</v>
      </c>
      <c r="E67" s="12" t="s">
        <v>18</v>
      </c>
      <c r="F67" s="12" t="s">
        <v>19</v>
      </c>
      <c r="G67" s="14">
        <v>44835</v>
      </c>
      <c r="H67" s="14">
        <v>45017</v>
      </c>
      <c r="I67" s="15">
        <v>26250</v>
      </c>
      <c r="J67" s="15"/>
      <c r="K67" s="16">
        <f t="shared" si="48"/>
        <v>26250</v>
      </c>
      <c r="L67" s="15">
        <v>753.38</v>
      </c>
      <c r="M67" s="15">
        <v>0</v>
      </c>
      <c r="N67" s="15">
        <v>798</v>
      </c>
      <c r="O67" s="15">
        <v>0</v>
      </c>
      <c r="P67" s="16">
        <f t="shared" si="49"/>
        <v>1551.38</v>
      </c>
      <c r="Q67" s="16">
        <f t="shared" si="50"/>
        <v>24698.62</v>
      </c>
    </row>
    <row r="68" spans="1:17" s="17" customFormat="1" ht="45" customHeight="1" x14ac:dyDescent="0.25">
      <c r="A68" s="12">
        <v>62</v>
      </c>
      <c r="B68" s="13" t="s">
        <v>95</v>
      </c>
      <c r="C68" s="13" t="s">
        <v>70</v>
      </c>
      <c r="D68" s="18" t="s">
        <v>31</v>
      </c>
      <c r="E68" s="12" t="s">
        <v>18</v>
      </c>
      <c r="F68" s="12" t="s">
        <v>22</v>
      </c>
      <c r="G68" s="14" t="s">
        <v>225</v>
      </c>
      <c r="H68" s="14">
        <v>45017</v>
      </c>
      <c r="I68" s="15">
        <v>50000</v>
      </c>
      <c r="J68" s="15">
        <v>0</v>
      </c>
      <c r="K68" s="16">
        <f t="shared" si="9"/>
        <v>50000</v>
      </c>
      <c r="L68" s="15">
        <v>1435</v>
      </c>
      <c r="M68" s="15">
        <v>1854</v>
      </c>
      <c r="N68" s="15">
        <v>1520</v>
      </c>
      <c r="O68" s="15">
        <v>0</v>
      </c>
      <c r="P68" s="16">
        <f t="shared" ref="P68:P69" si="51">+L68+M68+N68</f>
        <v>4809</v>
      </c>
      <c r="Q68" s="16">
        <f t="shared" si="2"/>
        <v>45191</v>
      </c>
    </row>
    <row r="69" spans="1:17" s="17" customFormat="1" ht="45" customHeight="1" x14ac:dyDescent="0.25">
      <c r="A69" s="12">
        <v>63</v>
      </c>
      <c r="B69" s="13" t="s">
        <v>166</v>
      </c>
      <c r="C69" s="13" t="s">
        <v>70</v>
      </c>
      <c r="D69" s="18" t="s">
        <v>31</v>
      </c>
      <c r="E69" s="12" t="s">
        <v>18</v>
      </c>
      <c r="F69" s="12" t="s">
        <v>22</v>
      </c>
      <c r="G69" s="14">
        <v>44774</v>
      </c>
      <c r="H69" s="14">
        <v>44958</v>
      </c>
      <c r="I69" s="15">
        <v>50000</v>
      </c>
      <c r="J69" s="15">
        <v>0</v>
      </c>
      <c r="K69" s="16">
        <f t="shared" si="9"/>
        <v>50000</v>
      </c>
      <c r="L69" s="15">
        <v>1435</v>
      </c>
      <c r="M69" s="15">
        <v>1854</v>
      </c>
      <c r="N69" s="15">
        <v>1520</v>
      </c>
      <c r="O69" s="15">
        <v>0</v>
      </c>
      <c r="P69" s="16">
        <f t="shared" si="51"/>
        <v>4809</v>
      </c>
      <c r="Q69" s="16">
        <f t="shared" si="2"/>
        <v>45191</v>
      </c>
    </row>
    <row r="70" spans="1:17" s="17" customFormat="1" ht="45" customHeight="1" x14ac:dyDescent="0.25">
      <c r="A70" s="12">
        <v>64</v>
      </c>
      <c r="B70" s="13" t="s">
        <v>167</v>
      </c>
      <c r="C70" s="13" t="s">
        <v>70</v>
      </c>
      <c r="D70" s="18" t="s">
        <v>113</v>
      </c>
      <c r="E70" s="12" t="s">
        <v>18</v>
      </c>
      <c r="F70" s="12" t="s">
        <v>19</v>
      </c>
      <c r="G70" s="14">
        <v>44774</v>
      </c>
      <c r="H70" s="14">
        <v>44958</v>
      </c>
      <c r="I70" s="15">
        <v>50000</v>
      </c>
      <c r="J70" s="15">
        <v>0</v>
      </c>
      <c r="K70" s="16">
        <f t="shared" ref="K70:K71" si="52">+I70+J70</f>
        <v>50000</v>
      </c>
      <c r="L70" s="15">
        <v>1435</v>
      </c>
      <c r="M70" s="15">
        <v>1854</v>
      </c>
      <c r="N70" s="15">
        <v>1520</v>
      </c>
      <c r="O70" s="15">
        <v>0</v>
      </c>
      <c r="P70" s="16">
        <f t="shared" ref="P70:P71" si="53">+L70+M70+N70</f>
        <v>4809</v>
      </c>
      <c r="Q70" s="16">
        <f t="shared" si="2"/>
        <v>45191</v>
      </c>
    </row>
    <row r="71" spans="1:17" s="17" customFormat="1" ht="45" customHeight="1" x14ac:dyDescent="0.25">
      <c r="A71" s="12">
        <v>65</v>
      </c>
      <c r="B71" s="13" t="s">
        <v>243</v>
      </c>
      <c r="C71" s="13" t="s">
        <v>70</v>
      </c>
      <c r="D71" s="18" t="s">
        <v>244</v>
      </c>
      <c r="E71" s="12" t="s">
        <v>18</v>
      </c>
      <c r="F71" s="12" t="s">
        <v>22</v>
      </c>
      <c r="G71" s="14">
        <v>44835</v>
      </c>
      <c r="H71" s="14">
        <v>45017</v>
      </c>
      <c r="I71" s="15">
        <v>40000</v>
      </c>
      <c r="J71" s="15">
        <v>0</v>
      </c>
      <c r="K71" s="16">
        <f t="shared" si="52"/>
        <v>40000</v>
      </c>
      <c r="L71" s="15">
        <v>1148</v>
      </c>
      <c r="M71" s="15">
        <v>442.65</v>
      </c>
      <c r="N71" s="15">
        <v>1216</v>
      </c>
      <c r="O71" s="15">
        <v>0</v>
      </c>
      <c r="P71" s="16">
        <f t="shared" si="53"/>
        <v>2806.65</v>
      </c>
      <c r="Q71" s="16">
        <f t="shared" ref="Q71" si="54">+K71-P71</f>
        <v>37193.35</v>
      </c>
    </row>
    <row r="72" spans="1:17" s="17" customFormat="1" ht="45" customHeight="1" x14ac:dyDescent="0.25">
      <c r="A72" s="12">
        <v>66</v>
      </c>
      <c r="B72" s="13" t="s">
        <v>85</v>
      </c>
      <c r="C72" s="13" t="s">
        <v>70</v>
      </c>
      <c r="D72" s="18" t="s">
        <v>30</v>
      </c>
      <c r="E72" s="12" t="s">
        <v>18</v>
      </c>
      <c r="F72" s="12" t="s">
        <v>19</v>
      </c>
      <c r="G72" s="14" t="s">
        <v>225</v>
      </c>
      <c r="H72" s="14">
        <v>45017</v>
      </c>
      <c r="I72" s="15">
        <v>40000</v>
      </c>
      <c r="J72" s="15">
        <v>0</v>
      </c>
      <c r="K72" s="16">
        <f t="shared" si="9"/>
        <v>40000</v>
      </c>
      <c r="L72" s="15">
        <v>1148</v>
      </c>
      <c r="M72" s="15">
        <v>442.65</v>
      </c>
      <c r="N72" s="15">
        <v>1216</v>
      </c>
      <c r="O72" s="15">
        <v>0</v>
      </c>
      <c r="P72" s="16">
        <f t="shared" ref="P72" si="55">+L72+M72+N72</f>
        <v>2806.65</v>
      </c>
      <c r="Q72" s="16">
        <f t="shared" si="2"/>
        <v>37193.35</v>
      </c>
    </row>
    <row r="73" spans="1:17" s="17" customFormat="1" ht="45" customHeight="1" x14ac:dyDescent="0.25">
      <c r="A73" s="12">
        <v>67</v>
      </c>
      <c r="B73" s="13" t="s">
        <v>89</v>
      </c>
      <c r="C73" s="13" t="s">
        <v>70</v>
      </c>
      <c r="D73" s="18" t="s">
        <v>30</v>
      </c>
      <c r="E73" s="12" t="s">
        <v>18</v>
      </c>
      <c r="F73" s="12" t="s">
        <v>19</v>
      </c>
      <c r="G73" s="14" t="s">
        <v>225</v>
      </c>
      <c r="H73" s="14">
        <v>45017</v>
      </c>
      <c r="I73" s="15">
        <v>40000</v>
      </c>
      <c r="J73" s="15">
        <v>0</v>
      </c>
      <c r="K73" s="16">
        <f t="shared" si="9"/>
        <v>40000</v>
      </c>
      <c r="L73" s="15">
        <v>1148</v>
      </c>
      <c r="M73" s="15">
        <v>442.65</v>
      </c>
      <c r="N73" s="15">
        <v>1216</v>
      </c>
      <c r="O73" s="15">
        <v>0</v>
      </c>
      <c r="P73" s="16">
        <f t="shared" ref="P73" si="56">+L73+M73+N73</f>
        <v>2806.65</v>
      </c>
      <c r="Q73" s="16">
        <f t="shared" si="2"/>
        <v>37193.35</v>
      </c>
    </row>
    <row r="74" spans="1:17" s="17" customFormat="1" ht="45" customHeight="1" x14ac:dyDescent="0.25">
      <c r="A74" s="12">
        <v>68</v>
      </c>
      <c r="B74" s="13" t="s">
        <v>94</v>
      </c>
      <c r="C74" s="13" t="s">
        <v>70</v>
      </c>
      <c r="D74" s="18" t="s">
        <v>30</v>
      </c>
      <c r="E74" s="12" t="s">
        <v>18</v>
      </c>
      <c r="F74" s="12" t="s">
        <v>19</v>
      </c>
      <c r="G74" s="14" t="s">
        <v>225</v>
      </c>
      <c r="H74" s="14">
        <v>45017</v>
      </c>
      <c r="I74" s="15">
        <v>40000</v>
      </c>
      <c r="J74" s="15">
        <v>0</v>
      </c>
      <c r="K74" s="16">
        <f t="shared" si="9"/>
        <v>40000</v>
      </c>
      <c r="L74" s="15">
        <v>1148</v>
      </c>
      <c r="M74" s="15">
        <v>442.65</v>
      </c>
      <c r="N74" s="15">
        <v>1216</v>
      </c>
      <c r="O74" s="15">
        <v>0</v>
      </c>
      <c r="P74" s="16">
        <f t="shared" ref="P74:P81" si="57">+L74+M74+N74</f>
        <v>2806.65</v>
      </c>
      <c r="Q74" s="16">
        <f t="shared" si="2"/>
        <v>37193.35</v>
      </c>
    </row>
    <row r="75" spans="1:17" s="17" customFormat="1" ht="45" customHeight="1" x14ac:dyDescent="0.25">
      <c r="A75" s="12">
        <v>69</v>
      </c>
      <c r="B75" s="13" t="s">
        <v>102</v>
      </c>
      <c r="C75" s="13" t="s">
        <v>70</v>
      </c>
      <c r="D75" s="18" t="s">
        <v>30</v>
      </c>
      <c r="E75" s="12" t="s">
        <v>18</v>
      </c>
      <c r="F75" s="12" t="s">
        <v>19</v>
      </c>
      <c r="G75" s="14">
        <v>44683</v>
      </c>
      <c r="H75" s="14">
        <v>44867</v>
      </c>
      <c r="I75" s="15">
        <v>40000</v>
      </c>
      <c r="J75" s="15">
        <v>0</v>
      </c>
      <c r="K75" s="16">
        <f t="shared" si="9"/>
        <v>40000</v>
      </c>
      <c r="L75" s="15">
        <v>1148</v>
      </c>
      <c r="M75" s="15">
        <v>442.65</v>
      </c>
      <c r="N75" s="15">
        <v>1216</v>
      </c>
      <c r="O75" s="15">
        <v>0</v>
      </c>
      <c r="P75" s="16">
        <f t="shared" ref="P75:P80" si="58">+L75+M75+N75</f>
        <v>2806.65</v>
      </c>
      <c r="Q75" s="16">
        <f t="shared" si="2"/>
        <v>37193.35</v>
      </c>
    </row>
    <row r="76" spans="1:17" s="17" customFormat="1" ht="45" customHeight="1" x14ac:dyDescent="0.25">
      <c r="A76" s="12">
        <v>70</v>
      </c>
      <c r="B76" s="13" t="s">
        <v>189</v>
      </c>
      <c r="C76" s="13" t="s">
        <v>70</v>
      </c>
      <c r="D76" s="18" t="s">
        <v>30</v>
      </c>
      <c r="E76" s="12" t="s">
        <v>18</v>
      </c>
      <c r="F76" s="12" t="s">
        <v>19</v>
      </c>
      <c r="G76" s="14">
        <v>44774</v>
      </c>
      <c r="H76" s="14">
        <v>44958</v>
      </c>
      <c r="I76" s="15">
        <v>40000</v>
      </c>
      <c r="J76" s="15">
        <v>0</v>
      </c>
      <c r="K76" s="16">
        <f t="shared" ref="K76" si="59">+I76+J76</f>
        <v>40000</v>
      </c>
      <c r="L76" s="15">
        <v>1148</v>
      </c>
      <c r="M76" s="15">
        <v>442.65</v>
      </c>
      <c r="N76" s="15">
        <v>1216</v>
      </c>
      <c r="O76" s="15">
        <v>0</v>
      </c>
      <c r="P76" s="16">
        <f t="shared" ref="P76" si="60">+L76+M76+N76</f>
        <v>2806.65</v>
      </c>
      <c r="Q76" s="16">
        <f t="shared" si="2"/>
        <v>37193.35</v>
      </c>
    </row>
    <row r="77" spans="1:17" s="17" customFormat="1" ht="45" customHeight="1" x14ac:dyDescent="0.25">
      <c r="A77" s="12">
        <v>71</v>
      </c>
      <c r="B77" s="13" t="s">
        <v>110</v>
      </c>
      <c r="C77" s="13" t="s">
        <v>70</v>
      </c>
      <c r="D77" s="18" t="s">
        <v>30</v>
      </c>
      <c r="E77" s="12" t="s">
        <v>18</v>
      </c>
      <c r="F77" s="12" t="s">
        <v>22</v>
      </c>
      <c r="G77" s="14">
        <v>44713</v>
      </c>
      <c r="H77" s="14">
        <v>44896</v>
      </c>
      <c r="I77" s="15">
        <v>40000</v>
      </c>
      <c r="J77" s="15">
        <v>0</v>
      </c>
      <c r="K77" s="16">
        <f>+I77+J77</f>
        <v>40000</v>
      </c>
      <c r="L77" s="15">
        <v>1148</v>
      </c>
      <c r="M77" s="15">
        <v>442.65</v>
      </c>
      <c r="N77" s="15">
        <v>1216</v>
      </c>
      <c r="O77" s="15">
        <v>0</v>
      </c>
      <c r="P77" s="16">
        <f t="shared" si="58"/>
        <v>2806.65</v>
      </c>
      <c r="Q77" s="16">
        <f t="shared" si="2"/>
        <v>37193.35</v>
      </c>
    </row>
    <row r="78" spans="1:17" s="17" customFormat="1" ht="45" customHeight="1" x14ac:dyDescent="0.25">
      <c r="A78" s="12">
        <v>72</v>
      </c>
      <c r="B78" s="13" t="s">
        <v>168</v>
      </c>
      <c r="C78" s="13" t="s">
        <v>70</v>
      </c>
      <c r="D78" s="18" t="s">
        <v>30</v>
      </c>
      <c r="E78" s="12" t="s">
        <v>18</v>
      </c>
      <c r="F78" s="12" t="s">
        <v>19</v>
      </c>
      <c r="G78" s="14">
        <v>44774</v>
      </c>
      <c r="H78" s="14">
        <v>44958</v>
      </c>
      <c r="I78" s="15">
        <v>40000</v>
      </c>
      <c r="J78" s="15">
        <v>0</v>
      </c>
      <c r="K78" s="16">
        <f>+I78+J78</f>
        <v>40000</v>
      </c>
      <c r="L78" s="15">
        <v>1148</v>
      </c>
      <c r="M78" s="15">
        <v>442.65</v>
      </c>
      <c r="N78" s="15">
        <v>1216</v>
      </c>
      <c r="O78" s="15">
        <v>0</v>
      </c>
      <c r="P78" s="16">
        <f t="shared" ref="P78" si="61">+L78+M78+N78</f>
        <v>2806.65</v>
      </c>
      <c r="Q78" s="16">
        <f t="shared" si="2"/>
        <v>37193.35</v>
      </c>
    </row>
    <row r="79" spans="1:17" s="17" customFormat="1" ht="45" customHeight="1" x14ac:dyDescent="0.25">
      <c r="A79" s="12">
        <v>73</v>
      </c>
      <c r="B79" s="13" t="s">
        <v>210</v>
      </c>
      <c r="C79" s="13" t="s">
        <v>70</v>
      </c>
      <c r="D79" s="18" t="s">
        <v>30</v>
      </c>
      <c r="E79" s="12" t="s">
        <v>18</v>
      </c>
      <c r="F79" s="12" t="s">
        <v>19</v>
      </c>
      <c r="G79" s="14">
        <v>44805</v>
      </c>
      <c r="H79" s="14">
        <v>44986</v>
      </c>
      <c r="I79" s="15">
        <v>40000</v>
      </c>
      <c r="J79" s="15">
        <v>0</v>
      </c>
      <c r="K79" s="16">
        <f>+I79+J79</f>
        <v>40000</v>
      </c>
      <c r="L79" s="15">
        <v>1148</v>
      </c>
      <c r="M79" s="15">
        <v>442.65</v>
      </c>
      <c r="N79" s="15">
        <v>1216</v>
      </c>
      <c r="O79" s="15">
        <v>0</v>
      </c>
      <c r="P79" s="16">
        <f t="shared" ref="P79" si="62">+L79+M79+N79</f>
        <v>2806.65</v>
      </c>
      <c r="Q79" s="16">
        <f t="shared" si="2"/>
        <v>37193.35</v>
      </c>
    </row>
    <row r="80" spans="1:17" s="17" customFormat="1" ht="45" customHeight="1" x14ac:dyDescent="0.25">
      <c r="A80" s="12">
        <v>74</v>
      </c>
      <c r="B80" s="13" t="s">
        <v>119</v>
      </c>
      <c r="C80" s="13" t="s">
        <v>70</v>
      </c>
      <c r="D80" s="18" t="s">
        <v>27</v>
      </c>
      <c r="E80" s="12" t="s">
        <v>18</v>
      </c>
      <c r="F80" s="12" t="s">
        <v>22</v>
      </c>
      <c r="G80" s="14">
        <v>44713</v>
      </c>
      <c r="H80" s="14">
        <v>44896</v>
      </c>
      <c r="I80" s="15">
        <v>35000</v>
      </c>
      <c r="J80" s="15">
        <v>0</v>
      </c>
      <c r="K80" s="16">
        <f>+I80+J80</f>
        <v>35000</v>
      </c>
      <c r="L80" s="15">
        <v>1004.5</v>
      </c>
      <c r="M80" s="15">
        <v>0</v>
      </c>
      <c r="N80" s="15">
        <v>1064</v>
      </c>
      <c r="O80" s="15">
        <v>0</v>
      </c>
      <c r="P80" s="16">
        <f t="shared" si="58"/>
        <v>2068.5</v>
      </c>
      <c r="Q80" s="16">
        <f t="shared" si="2"/>
        <v>32931.5</v>
      </c>
    </row>
    <row r="81" spans="1:17" s="17" customFormat="1" ht="45" customHeight="1" x14ac:dyDescent="0.25">
      <c r="A81" s="12">
        <v>75</v>
      </c>
      <c r="B81" s="13" t="s">
        <v>62</v>
      </c>
      <c r="C81" s="13" t="s">
        <v>70</v>
      </c>
      <c r="D81" s="18" t="s">
        <v>30</v>
      </c>
      <c r="E81" s="12" t="s">
        <v>18</v>
      </c>
      <c r="F81" s="12" t="s">
        <v>19</v>
      </c>
      <c r="G81" s="14">
        <v>44713</v>
      </c>
      <c r="H81" s="14">
        <v>44896</v>
      </c>
      <c r="I81" s="15">
        <v>30000</v>
      </c>
      <c r="J81" s="15">
        <v>0</v>
      </c>
      <c r="K81" s="16">
        <f t="shared" si="9"/>
        <v>30000</v>
      </c>
      <c r="L81" s="15">
        <v>861</v>
      </c>
      <c r="M81" s="15">
        <v>0</v>
      </c>
      <c r="N81" s="15">
        <v>912</v>
      </c>
      <c r="O81" s="15">
        <v>0</v>
      </c>
      <c r="P81" s="16">
        <f t="shared" si="57"/>
        <v>1773</v>
      </c>
      <c r="Q81" s="16">
        <f t="shared" si="2"/>
        <v>28227</v>
      </c>
    </row>
    <row r="82" spans="1:17" s="17" customFormat="1" ht="45" customHeight="1" x14ac:dyDescent="0.25">
      <c r="A82" s="12">
        <v>76</v>
      </c>
      <c r="B82" s="13" t="s">
        <v>63</v>
      </c>
      <c r="C82" s="13" t="s">
        <v>70</v>
      </c>
      <c r="D82" s="18" t="s">
        <v>27</v>
      </c>
      <c r="E82" s="12" t="s">
        <v>18</v>
      </c>
      <c r="F82" s="12" t="s">
        <v>22</v>
      </c>
      <c r="G82" s="14">
        <v>44713</v>
      </c>
      <c r="H82" s="14">
        <v>44896</v>
      </c>
      <c r="I82" s="15">
        <v>30000</v>
      </c>
      <c r="J82" s="15">
        <v>0</v>
      </c>
      <c r="K82" s="16">
        <f t="shared" si="9"/>
        <v>30000</v>
      </c>
      <c r="L82" s="15">
        <v>861</v>
      </c>
      <c r="M82" s="15">
        <v>0</v>
      </c>
      <c r="N82" s="15">
        <v>912</v>
      </c>
      <c r="O82" s="15">
        <v>0</v>
      </c>
      <c r="P82" s="16">
        <f t="shared" ref="P82:P125" si="63">+L82+M82+N82</f>
        <v>1773</v>
      </c>
      <c r="Q82" s="16">
        <f t="shared" si="2"/>
        <v>28227</v>
      </c>
    </row>
    <row r="83" spans="1:17" s="17" customFormat="1" ht="45" customHeight="1" x14ac:dyDescent="0.25">
      <c r="A83" s="12">
        <v>77</v>
      </c>
      <c r="B83" s="13" t="s">
        <v>93</v>
      </c>
      <c r="C83" s="13" t="s">
        <v>70</v>
      </c>
      <c r="D83" s="18" t="s">
        <v>27</v>
      </c>
      <c r="E83" s="12" t="s">
        <v>18</v>
      </c>
      <c r="F83" s="12" t="s">
        <v>22</v>
      </c>
      <c r="G83" s="14" t="s">
        <v>225</v>
      </c>
      <c r="H83" s="14">
        <v>45017</v>
      </c>
      <c r="I83" s="15">
        <v>30000</v>
      </c>
      <c r="J83" s="15">
        <v>0</v>
      </c>
      <c r="K83" s="16">
        <f t="shared" si="9"/>
        <v>30000</v>
      </c>
      <c r="L83" s="15">
        <v>861</v>
      </c>
      <c r="M83" s="15">
        <v>0</v>
      </c>
      <c r="N83" s="15">
        <v>912</v>
      </c>
      <c r="O83" s="15">
        <v>0</v>
      </c>
      <c r="P83" s="16">
        <f t="shared" si="63"/>
        <v>1773</v>
      </c>
      <c r="Q83" s="16">
        <f t="shared" si="2"/>
        <v>28227</v>
      </c>
    </row>
    <row r="84" spans="1:17" s="17" customFormat="1" ht="45" customHeight="1" x14ac:dyDescent="0.25">
      <c r="A84" s="12">
        <v>78</v>
      </c>
      <c r="B84" s="13" t="s">
        <v>212</v>
      </c>
      <c r="C84" s="13" t="s">
        <v>70</v>
      </c>
      <c r="D84" s="18" t="s">
        <v>213</v>
      </c>
      <c r="E84" s="12" t="s">
        <v>18</v>
      </c>
      <c r="F84" s="12" t="s">
        <v>19</v>
      </c>
      <c r="G84" s="14">
        <v>44774</v>
      </c>
      <c r="H84" s="14">
        <v>44958</v>
      </c>
      <c r="I84" s="15">
        <v>30000</v>
      </c>
      <c r="J84" s="15">
        <v>0</v>
      </c>
      <c r="K84" s="16">
        <f t="shared" ref="K84" si="64">+I84+J84</f>
        <v>30000</v>
      </c>
      <c r="L84" s="15">
        <v>861</v>
      </c>
      <c r="M84" s="15">
        <v>0</v>
      </c>
      <c r="N84" s="15">
        <v>912</v>
      </c>
      <c r="O84" s="15">
        <v>0</v>
      </c>
      <c r="P84" s="16">
        <f t="shared" ref="P84" si="65">+L84+M84+N84</f>
        <v>1773</v>
      </c>
      <c r="Q84" s="16">
        <f t="shared" si="2"/>
        <v>28227</v>
      </c>
    </row>
    <row r="85" spans="1:17" s="17" customFormat="1" ht="45" customHeight="1" x14ac:dyDescent="0.25">
      <c r="A85" s="12">
        <v>79</v>
      </c>
      <c r="B85" s="13" t="s">
        <v>176</v>
      </c>
      <c r="C85" s="13" t="s">
        <v>70</v>
      </c>
      <c r="D85" s="18" t="s">
        <v>27</v>
      </c>
      <c r="E85" s="12" t="s">
        <v>18</v>
      </c>
      <c r="F85" s="12" t="s">
        <v>19</v>
      </c>
      <c r="G85" s="14">
        <v>44774</v>
      </c>
      <c r="H85" s="14">
        <v>44958</v>
      </c>
      <c r="I85" s="15">
        <v>25000</v>
      </c>
      <c r="J85" s="15">
        <v>0</v>
      </c>
      <c r="K85" s="16">
        <f t="shared" ref="K85" si="66">+I85+J85</f>
        <v>25000</v>
      </c>
      <c r="L85" s="15">
        <v>717.5</v>
      </c>
      <c r="M85" s="15">
        <v>0</v>
      </c>
      <c r="N85" s="15">
        <v>760</v>
      </c>
      <c r="O85" s="15">
        <v>0</v>
      </c>
      <c r="P85" s="16">
        <f t="shared" si="63"/>
        <v>1477.5</v>
      </c>
      <c r="Q85" s="16">
        <f t="shared" si="2"/>
        <v>23522.5</v>
      </c>
    </row>
    <row r="86" spans="1:17" s="17" customFormat="1" ht="45" customHeight="1" x14ac:dyDescent="0.25">
      <c r="A86" s="12">
        <v>80</v>
      </c>
      <c r="B86" s="13" t="s">
        <v>190</v>
      </c>
      <c r="C86" s="13" t="s">
        <v>70</v>
      </c>
      <c r="D86" s="18" t="s">
        <v>24</v>
      </c>
      <c r="E86" s="12" t="s">
        <v>18</v>
      </c>
      <c r="F86" s="12" t="s">
        <v>22</v>
      </c>
      <c r="G86" s="14">
        <v>44774</v>
      </c>
      <c r="H86" s="14">
        <v>44958</v>
      </c>
      <c r="I86" s="15">
        <v>25000</v>
      </c>
      <c r="J86" s="15">
        <v>0</v>
      </c>
      <c r="K86" s="16">
        <f t="shared" ref="K86" si="67">+I86+J86</f>
        <v>25000</v>
      </c>
      <c r="L86" s="15">
        <v>717.5</v>
      </c>
      <c r="M86" s="15">
        <v>0</v>
      </c>
      <c r="N86" s="15">
        <v>760</v>
      </c>
      <c r="O86" s="15">
        <v>0</v>
      </c>
      <c r="P86" s="16">
        <f t="shared" ref="P86" si="68">+L86+M86+N86</f>
        <v>1477.5</v>
      </c>
      <c r="Q86" s="16">
        <f t="shared" si="2"/>
        <v>23522.5</v>
      </c>
    </row>
    <row r="87" spans="1:17" s="17" customFormat="1" ht="45" customHeight="1" x14ac:dyDescent="0.25">
      <c r="A87" s="12">
        <v>81</v>
      </c>
      <c r="B87" s="13" t="s">
        <v>103</v>
      </c>
      <c r="C87" s="13" t="s">
        <v>70</v>
      </c>
      <c r="D87" s="18" t="s">
        <v>26</v>
      </c>
      <c r="E87" s="12" t="s">
        <v>18</v>
      </c>
      <c r="F87" s="12" t="s">
        <v>19</v>
      </c>
      <c r="G87" s="14">
        <v>44683</v>
      </c>
      <c r="H87" s="14">
        <v>44867</v>
      </c>
      <c r="I87" s="15">
        <v>25000</v>
      </c>
      <c r="J87" s="15">
        <v>0</v>
      </c>
      <c r="K87" s="16">
        <f t="shared" si="9"/>
        <v>25000</v>
      </c>
      <c r="L87" s="15">
        <v>717.5</v>
      </c>
      <c r="M87" s="15">
        <v>0</v>
      </c>
      <c r="N87" s="15">
        <v>760</v>
      </c>
      <c r="O87" s="15">
        <v>0</v>
      </c>
      <c r="P87" s="16">
        <f t="shared" ref="P87:P91" si="69">+L87+M87+N87</f>
        <v>1477.5</v>
      </c>
      <c r="Q87" s="16">
        <f t="shared" ref="Q87:Q144" si="70">+K87-P87</f>
        <v>23522.5</v>
      </c>
    </row>
    <row r="88" spans="1:17" s="17" customFormat="1" ht="45" customHeight="1" x14ac:dyDescent="0.25">
      <c r="A88" s="12">
        <v>82</v>
      </c>
      <c r="B88" s="13" t="s">
        <v>120</v>
      </c>
      <c r="C88" s="13" t="s">
        <v>70</v>
      </c>
      <c r="D88" s="18" t="s">
        <v>25</v>
      </c>
      <c r="E88" s="12" t="s">
        <v>18</v>
      </c>
      <c r="F88" s="12" t="s">
        <v>19</v>
      </c>
      <c r="G88" s="14">
        <v>44713</v>
      </c>
      <c r="H88" s="14">
        <v>44896</v>
      </c>
      <c r="I88" s="15">
        <v>25000</v>
      </c>
      <c r="J88" s="15">
        <v>0</v>
      </c>
      <c r="K88" s="16">
        <f t="shared" si="9"/>
        <v>25000</v>
      </c>
      <c r="L88" s="15">
        <v>717.5</v>
      </c>
      <c r="M88" s="15">
        <v>0</v>
      </c>
      <c r="N88" s="15">
        <v>760</v>
      </c>
      <c r="O88" s="15">
        <v>0</v>
      </c>
      <c r="P88" s="16">
        <f t="shared" si="69"/>
        <v>1477.5</v>
      </c>
      <c r="Q88" s="16">
        <f t="shared" si="70"/>
        <v>23522.5</v>
      </c>
    </row>
    <row r="89" spans="1:17" s="17" customFormat="1" ht="45" customHeight="1" x14ac:dyDescent="0.25">
      <c r="A89" s="12">
        <v>83</v>
      </c>
      <c r="B89" s="13" t="s">
        <v>211</v>
      </c>
      <c r="C89" s="13" t="s">
        <v>70</v>
      </c>
      <c r="D89" s="18" t="s">
        <v>121</v>
      </c>
      <c r="E89" s="12" t="s">
        <v>18</v>
      </c>
      <c r="F89" s="12" t="s">
        <v>22</v>
      </c>
      <c r="G89" s="14">
        <v>44805</v>
      </c>
      <c r="H89" s="14">
        <v>44986</v>
      </c>
      <c r="I89" s="15">
        <v>25000</v>
      </c>
      <c r="J89" s="15">
        <v>0</v>
      </c>
      <c r="K89" s="16">
        <f t="shared" ref="K89" si="71">+I89+J89</f>
        <v>25000</v>
      </c>
      <c r="L89" s="15">
        <v>717.5</v>
      </c>
      <c r="M89" s="15">
        <v>0</v>
      </c>
      <c r="N89" s="15">
        <v>760</v>
      </c>
      <c r="O89" s="15">
        <v>0</v>
      </c>
      <c r="P89" s="16">
        <f t="shared" ref="P89" si="72">+L89+M89+N89</f>
        <v>1477.5</v>
      </c>
      <c r="Q89" s="16">
        <f t="shared" si="70"/>
        <v>23522.5</v>
      </c>
    </row>
    <row r="90" spans="1:17" s="17" customFormat="1" ht="45" customHeight="1" x14ac:dyDescent="0.25">
      <c r="A90" s="12">
        <v>84</v>
      </c>
      <c r="B90" s="13" t="s">
        <v>134</v>
      </c>
      <c r="C90" s="13" t="s">
        <v>70</v>
      </c>
      <c r="D90" s="18" t="s">
        <v>25</v>
      </c>
      <c r="E90" s="12" t="s">
        <v>18</v>
      </c>
      <c r="F90" s="12" t="s">
        <v>19</v>
      </c>
      <c r="G90" s="14">
        <v>44743</v>
      </c>
      <c r="H90" s="14">
        <v>44927</v>
      </c>
      <c r="I90" s="15">
        <v>20000</v>
      </c>
      <c r="J90" s="15">
        <v>0</v>
      </c>
      <c r="K90" s="16">
        <f t="shared" si="9"/>
        <v>20000</v>
      </c>
      <c r="L90" s="15">
        <v>574</v>
      </c>
      <c r="M90" s="15"/>
      <c r="N90" s="15">
        <v>608</v>
      </c>
      <c r="O90" s="15">
        <v>0</v>
      </c>
      <c r="P90" s="16">
        <f t="shared" si="69"/>
        <v>1182</v>
      </c>
      <c r="Q90" s="16">
        <f t="shared" si="70"/>
        <v>18818</v>
      </c>
    </row>
    <row r="91" spans="1:17" s="17" customFormat="1" ht="45" customHeight="1" x14ac:dyDescent="0.25">
      <c r="A91" s="12">
        <v>85</v>
      </c>
      <c r="B91" s="13" t="s">
        <v>104</v>
      </c>
      <c r="C91" s="13" t="s">
        <v>70</v>
      </c>
      <c r="D91" s="18" t="s">
        <v>27</v>
      </c>
      <c r="E91" s="12" t="s">
        <v>18</v>
      </c>
      <c r="F91" s="12" t="s">
        <v>22</v>
      </c>
      <c r="G91" s="14">
        <v>44683</v>
      </c>
      <c r="H91" s="14">
        <v>44867</v>
      </c>
      <c r="I91" s="15">
        <v>20000</v>
      </c>
      <c r="J91" s="15">
        <v>0</v>
      </c>
      <c r="K91" s="16">
        <f t="shared" si="9"/>
        <v>20000</v>
      </c>
      <c r="L91" s="15">
        <v>574</v>
      </c>
      <c r="M91" s="15">
        <v>0</v>
      </c>
      <c r="N91" s="15">
        <v>608</v>
      </c>
      <c r="O91" s="15">
        <v>0</v>
      </c>
      <c r="P91" s="16">
        <f t="shared" si="69"/>
        <v>1182</v>
      </c>
      <c r="Q91" s="16">
        <f t="shared" si="70"/>
        <v>18818</v>
      </c>
    </row>
    <row r="92" spans="1:17" s="17" customFormat="1" ht="45" customHeight="1" x14ac:dyDescent="0.25">
      <c r="A92" s="12">
        <v>86</v>
      </c>
      <c r="B92" s="13" t="s">
        <v>84</v>
      </c>
      <c r="C92" s="13" t="s">
        <v>70</v>
      </c>
      <c r="D92" s="18" t="s">
        <v>25</v>
      </c>
      <c r="E92" s="12" t="s">
        <v>18</v>
      </c>
      <c r="F92" s="12" t="s">
        <v>19</v>
      </c>
      <c r="G92" s="14" t="s">
        <v>225</v>
      </c>
      <c r="H92" s="14">
        <v>45017</v>
      </c>
      <c r="I92" s="15">
        <v>20000</v>
      </c>
      <c r="J92" s="15">
        <v>0</v>
      </c>
      <c r="K92" s="16">
        <f t="shared" si="9"/>
        <v>20000</v>
      </c>
      <c r="L92" s="15">
        <v>574</v>
      </c>
      <c r="M92" s="15">
        <v>0</v>
      </c>
      <c r="N92" s="15">
        <v>608</v>
      </c>
      <c r="O92" s="15">
        <v>0</v>
      </c>
      <c r="P92" s="16">
        <f t="shared" si="63"/>
        <v>1182</v>
      </c>
      <c r="Q92" s="16">
        <f t="shared" si="70"/>
        <v>18818</v>
      </c>
    </row>
    <row r="93" spans="1:17" s="17" customFormat="1" ht="45" customHeight="1" x14ac:dyDescent="0.25">
      <c r="A93" s="12">
        <v>87</v>
      </c>
      <c r="B93" s="13" t="s">
        <v>91</v>
      </c>
      <c r="C93" s="13" t="s">
        <v>70</v>
      </c>
      <c r="D93" s="18" t="s">
        <v>25</v>
      </c>
      <c r="E93" s="12" t="s">
        <v>18</v>
      </c>
      <c r="F93" s="12" t="s">
        <v>19</v>
      </c>
      <c r="G93" s="14" t="s">
        <v>225</v>
      </c>
      <c r="H93" s="14">
        <v>45017</v>
      </c>
      <c r="I93" s="15">
        <v>20000</v>
      </c>
      <c r="J93" s="15">
        <v>0</v>
      </c>
      <c r="K93" s="16">
        <f t="shared" si="9"/>
        <v>20000</v>
      </c>
      <c r="L93" s="15">
        <v>574</v>
      </c>
      <c r="M93" s="15">
        <v>0</v>
      </c>
      <c r="N93" s="15">
        <v>608</v>
      </c>
      <c r="O93" s="15">
        <v>0</v>
      </c>
      <c r="P93" s="16">
        <f t="shared" si="63"/>
        <v>1182</v>
      </c>
      <c r="Q93" s="16">
        <f t="shared" si="70"/>
        <v>18818</v>
      </c>
    </row>
    <row r="94" spans="1:17" s="17" customFormat="1" ht="45" customHeight="1" x14ac:dyDescent="0.25">
      <c r="A94" s="12">
        <v>88</v>
      </c>
      <c r="B94" s="13" t="s">
        <v>209</v>
      </c>
      <c r="C94" s="13" t="s">
        <v>70</v>
      </c>
      <c r="D94" s="18" t="s">
        <v>25</v>
      </c>
      <c r="E94" s="12" t="s">
        <v>18</v>
      </c>
      <c r="F94" s="12" t="s">
        <v>19</v>
      </c>
      <c r="G94" s="14">
        <v>44805</v>
      </c>
      <c r="H94" s="14">
        <v>44986</v>
      </c>
      <c r="I94" s="15">
        <v>15000</v>
      </c>
      <c r="J94" s="15"/>
      <c r="K94" s="16">
        <f t="shared" ref="K94" si="73">+I94+J94</f>
        <v>15000</v>
      </c>
      <c r="L94" s="15">
        <v>430.5</v>
      </c>
      <c r="M94" s="15">
        <v>0</v>
      </c>
      <c r="N94" s="15">
        <v>456</v>
      </c>
      <c r="O94" s="15">
        <v>0</v>
      </c>
      <c r="P94" s="16">
        <f t="shared" si="63"/>
        <v>886.5</v>
      </c>
      <c r="Q94" s="16">
        <f t="shared" si="70"/>
        <v>14113.5</v>
      </c>
    </row>
    <row r="95" spans="1:17" s="17" customFormat="1" ht="45" customHeight="1" x14ac:dyDescent="0.25">
      <c r="A95" s="12">
        <v>89</v>
      </c>
      <c r="B95" s="13" t="s">
        <v>114</v>
      </c>
      <c r="C95" s="13" t="s">
        <v>112</v>
      </c>
      <c r="D95" s="18" t="s">
        <v>113</v>
      </c>
      <c r="E95" s="12" t="s">
        <v>18</v>
      </c>
      <c r="F95" s="12" t="s">
        <v>19</v>
      </c>
      <c r="G95" s="14">
        <v>44713</v>
      </c>
      <c r="H95" s="14">
        <v>44896</v>
      </c>
      <c r="I95" s="15">
        <v>40000</v>
      </c>
      <c r="J95" s="15">
        <v>0</v>
      </c>
      <c r="K95" s="16">
        <f t="shared" si="9"/>
        <v>40000</v>
      </c>
      <c r="L95" s="15">
        <v>1148</v>
      </c>
      <c r="M95" s="15">
        <v>442.65</v>
      </c>
      <c r="N95" s="15">
        <v>1216</v>
      </c>
      <c r="O95" s="15">
        <v>0</v>
      </c>
      <c r="P95" s="16">
        <f t="shared" si="63"/>
        <v>2806.65</v>
      </c>
      <c r="Q95" s="16">
        <f t="shared" si="70"/>
        <v>37193.35</v>
      </c>
    </row>
    <row r="96" spans="1:17" s="17" customFormat="1" ht="45" customHeight="1" x14ac:dyDescent="0.25">
      <c r="A96" s="12">
        <v>90</v>
      </c>
      <c r="B96" s="13" t="s">
        <v>105</v>
      </c>
      <c r="C96" s="13" t="s">
        <v>106</v>
      </c>
      <c r="D96" s="18" t="s">
        <v>30</v>
      </c>
      <c r="E96" s="12" t="s">
        <v>18</v>
      </c>
      <c r="F96" s="12" t="s">
        <v>19</v>
      </c>
      <c r="G96" s="14">
        <v>44683</v>
      </c>
      <c r="H96" s="14">
        <v>44867</v>
      </c>
      <c r="I96" s="15">
        <v>35000</v>
      </c>
      <c r="J96" s="15">
        <v>0</v>
      </c>
      <c r="K96" s="16">
        <f t="shared" si="9"/>
        <v>35000</v>
      </c>
      <c r="L96" s="15">
        <v>1004.5</v>
      </c>
      <c r="M96" s="15">
        <v>0</v>
      </c>
      <c r="N96" s="15">
        <v>1064</v>
      </c>
      <c r="O96" s="15">
        <v>0</v>
      </c>
      <c r="P96" s="16">
        <f t="shared" ref="P96:P104" si="74">+L96+M96+N96</f>
        <v>2068.5</v>
      </c>
      <c r="Q96" s="16">
        <f t="shared" si="70"/>
        <v>32931.5</v>
      </c>
    </row>
    <row r="97" spans="1:17" s="17" customFormat="1" ht="45" customHeight="1" x14ac:dyDescent="0.25">
      <c r="A97" s="12">
        <v>91</v>
      </c>
      <c r="B97" s="13" t="s">
        <v>139</v>
      </c>
      <c r="C97" s="13" t="s">
        <v>81</v>
      </c>
      <c r="D97" s="18" t="s">
        <v>140</v>
      </c>
      <c r="E97" s="12" t="s">
        <v>18</v>
      </c>
      <c r="F97" s="12" t="s">
        <v>22</v>
      </c>
      <c r="G97" s="14">
        <v>44743</v>
      </c>
      <c r="H97" s="14">
        <v>44927</v>
      </c>
      <c r="I97" s="15">
        <v>70000</v>
      </c>
      <c r="J97" s="15">
        <v>0</v>
      </c>
      <c r="K97" s="16">
        <f t="shared" si="9"/>
        <v>70000</v>
      </c>
      <c r="L97" s="15">
        <v>2009</v>
      </c>
      <c r="M97" s="15">
        <v>5368.45</v>
      </c>
      <c r="N97" s="15">
        <v>2128</v>
      </c>
      <c r="O97" s="15">
        <v>0</v>
      </c>
      <c r="P97" s="16">
        <f t="shared" si="74"/>
        <v>9505.4500000000007</v>
      </c>
      <c r="Q97" s="16">
        <f t="shared" si="70"/>
        <v>60494.55</v>
      </c>
    </row>
    <row r="98" spans="1:17" s="17" customFormat="1" ht="45" customHeight="1" x14ac:dyDescent="0.25">
      <c r="A98" s="12">
        <v>92</v>
      </c>
      <c r="B98" s="13" t="s">
        <v>135</v>
      </c>
      <c r="C98" s="13" t="s">
        <v>81</v>
      </c>
      <c r="D98" s="18" t="s">
        <v>136</v>
      </c>
      <c r="E98" s="12" t="s">
        <v>18</v>
      </c>
      <c r="F98" s="12" t="s">
        <v>22</v>
      </c>
      <c r="G98" s="14">
        <v>44743</v>
      </c>
      <c r="H98" s="14">
        <v>44927</v>
      </c>
      <c r="I98" s="15">
        <v>40000</v>
      </c>
      <c r="J98" s="15">
        <v>0</v>
      </c>
      <c r="K98" s="16">
        <f t="shared" si="9"/>
        <v>40000</v>
      </c>
      <c r="L98" s="15">
        <v>1148</v>
      </c>
      <c r="M98" s="15">
        <v>442.65</v>
      </c>
      <c r="N98" s="15">
        <v>1216</v>
      </c>
      <c r="O98" s="15">
        <v>0</v>
      </c>
      <c r="P98" s="16">
        <f t="shared" si="74"/>
        <v>2806.65</v>
      </c>
      <c r="Q98" s="16">
        <f t="shared" si="70"/>
        <v>37193.35</v>
      </c>
    </row>
    <row r="99" spans="1:17" s="17" customFormat="1" ht="45" customHeight="1" x14ac:dyDescent="0.25">
      <c r="A99" s="12">
        <v>93</v>
      </c>
      <c r="B99" s="13" t="s">
        <v>245</v>
      </c>
      <c r="C99" s="13" t="s">
        <v>81</v>
      </c>
      <c r="D99" s="18" t="s">
        <v>30</v>
      </c>
      <c r="E99" s="12" t="s">
        <v>18</v>
      </c>
      <c r="F99" s="12" t="s">
        <v>19</v>
      </c>
      <c r="G99" s="14">
        <v>44835</v>
      </c>
      <c r="H99" s="14">
        <v>45017</v>
      </c>
      <c r="I99" s="15">
        <v>40000</v>
      </c>
      <c r="J99" s="15">
        <v>0</v>
      </c>
      <c r="K99" s="16">
        <f t="shared" ref="K99" si="75">+I99+J99</f>
        <v>40000</v>
      </c>
      <c r="L99" s="15">
        <v>1148</v>
      </c>
      <c r="M99" s="15">
        <v>442.65</v>
      </c>
      <c r="N99" s="15">
        <v>1216</v>
      </c>
      <c r="O99" s="15">
        <v>0</v>
      </c>
      <c r="P99" s="16">
        <f t="shared" ref="P99" si="76">+L99+M99+N99</f>
        <v>2806.65</v>
      </c>
      <c r="Q99" s="16">
        <f t="shared" ref="Q99" si="77">+K99-P99</f>
        <v>37193.35</v>
      </c>
    </row>
    <row r="100" spans="1:17" s="17" customFormat="1" ht="45" customHeight="1" x14ac:dyDescent="0.25">
      <c r="A100" s="12">
        <v>94</v>
      </c>
      <c r="B100" s="13" t="s">
        <v>138</v>
      </c>
      <c r="C100" s="13" t="s">
        <v>81</v>
      </c>
      <c r="D100" s="18" t="s">
        <v>30</v>
      </c>
      <c r="E100" s="12" t="s">
        <v>18</v>
      </c>
      <c r="F100" s="12" t="s">
        <v>22</v>
      </c>
      <c r="G100" s="14">
        <v>44743</v>
      </c>
      <c r="H100" s="14">
        <v>44927</v>
      </c>
      <c r="I100" s="15">
        <v>40000</v>
      </c>
      <c r="J100" s="15">
        <v>0</v>
      </c>
      <c r="K100" s="16">
        <f t="shared" si="9"/>
        <v>40000</v>
      </c>
      <c r="L100" s="15">
        <v>1148</v>
      </c>
      <c r="M100" s="15">
        <v>442.65</v>
      </c>
      <c r="N100" s="15">
        <v>1216</v>
      </c>
      <c r="O100" s="15">
        <v>0</v>
      </c>
      <c r="P100" s="16">
        <f t="shared" si="74"/>
        <v>2806.65</v>
      </c>
      <c r="Q100" s="16">
        <f t="shared" si="70"/>
        <v>37193.35</v>
      </c>
    </row>
    <row r="101" spans="1:17" s="17" customFormat="1" ht="45" customHeight="1" x14ac:dyDescent="0.25">
      <c r="A101" s="12">
        <v>95</v>
      </c>
      <c r="B101" s="13" t="s">
        <v>214</v>
      </c>
      <c r="C101" s="13" t="s">
        <v>81</v>
      </c>
      <c r="D101" s="18" t="s">
        <v>30</v>
      </c>
      <c r="E101" s="12" t="s">
        <v>18</v>
      </c>
      <c r="F101" s="12" t="s">
        <v>19</v>
      </c>
      <c r="G101" s="14">
        <v>44805</v>
      </c>
      <c r="H101" s="14">
        <v>44986</v>
      </c>
      <c r="I101" s="15">
        <v>40000</v>
      </c>
      <c r="J101" s="15">
        <v>0</v>
      </c>
      <c r="K101" s="16">
        <f t="shared" ref="K101" si="78">+I101+J101</f>
        <v>40000</v>
      </c>
      <c r="L101" s="15">
        <v>1148</v>
      </c>
      <c r="M101" s="15">
        <v>442.65</v>
      </c>
      <c r="N101" s="15">
        <v>1216</v>
      </c>
      <c r="O101" s="15">
        <v>0</v>
      </c>
      <c r="P101" s="16">
        <f t="shared" ref="P101" si="79">+L101+M101+N101</f>
        <v>2806.65</v>
      </c>
      <c r="Q101" s="16">
        <f t="shared" si="70"/>
        <v>37193.35</v>
      </c>
    </row>
    <row r="102" spans="1:17" s="17" customFormat="1" ht="45" customHeight="1" x14ac:dyDescent="0.25">
      <c r="A102" s="12">
        <v>96</v>
      </c>
      <c r="B102" s="13" t="s">
        <v>80</v>
      </c>
      <c r="C102" s="13" t="s">
        <v>81</v>
      </c>
      <c r="D102" s="18" t="s">
        <v>25</v>
      </c>
      <c r="E102" s="12" t="s">
        <v>18</v>
      </c>
      <c r="F102" s="12" t="s">
        <v>19</v>
      </c>
      <c r="G102" s="14">
        <v>44805</v>
      </c>
      <c r="H102" s="14">
        <v>44986</v>
      </c>
      <c r="I102" s="15">
        <v>25000</v>
      </c>
      <c r="J102" s="15">
        <v>0</v>
      </c>
      <c r="K102" s="16">
        <f t="shared" si="9"/>
        <v>25000</v>
      </c>
      <c r="L102" s="15">
        <v>717.5</v>
      </c>
      <c r="M102" s="15">
        <v>0</v>
      </c>
      <c r="N102" s="15">
        <v>760</v>
      </c>
      <c r="O102" s="15">
        <v>0</v>
      </c>
      <c r="P102" s="16">
        <f t="shared" si="74"/>
        <v>1477.5</v>
      </c>
      <c r="Q102" s="16">
        <f t="shared" si="70"/>
        <v>23522.5</v>
      </c>
    </row>
    <row r="103" spans="1:17" s="17" customFormat="1" ht="45" customHeight="1" x14ac:dyDescent="0.25">
      <c r="A103" s="12">
        <v>97</v>
      </c>
      <c r="B103" s="13" t="s">
        <v>169</v>
      </c>
      <c r="C103" s="13" t="s">
        <v>81</v>
      </c>
      <c r="D103" s="18" t="s">
        <v>170</v>
      </c>
      <c r="E103" s="12" t="s">
        <v>18</v>
      </c>
      <c r="F103" s="12" t="s">
        <v>19</v>
      </c>
      <c r="G103" s="14">
        <v>44774</v>
      </c>
      <c r="H103" s="14">
        <v>44958</v>
      </c>
      <c r="I103" s="15">
        <v>25000</v>
      </c>
      <c r="J103" s="15">
        <v>0</v>
      </c>
      <c r="K103" s="16">
        <f t="shared" ref="K103" si="80">+I103+J103</f>
        <v>25000</v>
      </c>
      <c r="L103" s="15">
        <v>717.5</v>
      </c>
      <c r="M103" s="15">
        <v>0</v>
      </c>
      <c r="N103" s="15">
        <v>760</v>
      </c>
      <c r="O103" s="15">
        <v>0</v>
      </c>
      <c r="P103" s="16">
        <f t="shared" ref="P103" si="81">+L103+M103+N103</f>
        <v>1477.5</v>
      </c>
      <c r="Q103" s="16">
        <f t="shared" si="70"/>
        <v>23522.5</v>
      </c>
    </row>
    <row r="104" spans="1:17" s="17" customFormat="1" ht="45" customHeight="1" x14ac:dyDescent="0.25">
      <c r="A104" s="12">
        <v>98</v>
      </c>
      <c r="B104" s="13" t="s">
        <v>137</v>
      </c>
      <c r="C104" s="13" t="s">
        <v>81</v>
      </c>
      <c r="D104" s="18" t="s">
        <v>25</v>
      </c>
      <c r="E104" s="12" t="s">
        <v>18</v>
      </c>
      <c r="F104" s="12" t="s">
        <v>19</v>
      </c>
      <c r="G104" s="14">
        <v>44743</v>
      </c>
      <c r="H104" s="14">
        <v>44927</v>
      </c>
      <c r="I104" s="15">
        <v>20000</v>
      </c>
      <c r="J104" s="15">
        <v>0</v>
      </c>
      <c r="K104" s="16">
        <f t="shared" si="9"/>
        <v>20000</v>
      </c>
      <c r="L104" s="15">
        <v>574</v>
      </c>
      <c r="M104" s="15">
        <v>0</v>
      </c>
      <c r="N104" s="15">
        <v>608</v>
      </c>
      <c r="O104" s="15">
        <v>0</v>
      </c>
      <c r="P104" s="16">
        <f t="shared" si="74"/>
        <v>1182</v>
      </c>
      <c r="Q104" s="16">
        <f t="shared" si="70"/>
        <v>18818</v>
      </c>
    </row>
    <row r="105" spans="1:17" s="17" customFormat="1" ht="45" customHeight="1" x14ac:dyDescent="0.25">
      <c r="A105" s="12">
        <v>99</v>
      </c>
      <c r="B105" s="13" t="s">
        <v>258</v>
      </c>
      <c r="C105" s="13" t="s">
        <v>81</v>
      </c>
      <c r="D105" s="18" t="s">
        <v>25</v>
      </c>
      <c r="E105" s="12" t="s">
        <v>18</v>
      </c>
      <c r="F105" s="12" t="s">
        <v>19</v>
      </c>
      <c r="G105" s="14">
        <v>44835</v>
      </c>
      <c r="H105" s="14">
        <v>45017</v>
      </c>
      <c r="I105" s="15">
        <v>20000</v>
      </c>
      <c r="J105" s="15">
        <v>0</v>
      </c>
      <c r="K105" s="16">
        <f t="shared" ref="K105" si="82">+I105+J105</f>
        <v>20000</v>
      </c>
      <c r="L105" s="15">
        <v>574</v>
      </c>
      <c r="M105" s="15">
        <v>0</v>
      </c>
      <c r="N105" s="15">
        <v>608</v>
      </c>
      <c r="O105" s="15">
        <v>0</v>
      </c>
      <c r="P105" s="16">
        <f t="shared" ref="P105" si="83">+L105+M105+N105</f>
        <v>1182</v>
      </c>
      <c r="Q105" s="16">
        <f t="shared" ref="Q105" si="84">+K105-P105</f>
        <v>18818</v>
      </c>
    </row>
    <row r="106" spans="1:17" s="17" customFormat="1" ht="45" customHeight="1" x14ac:dyDescent="0.25">
      <c r="A106" s="12">
        <v>100</v>
      </c>
      <c r="B106" s="13" t="s">
        <v>215</v>
      </c>
      <c r="C106" s="13" t="s">
        <v>72</v>
      </c>
      <c r="D106" s="18" t="s">
        <v>216</v>
      </c>
      <c r="E106" s="12" t="s">
        <v>18</v>
      </c>
      <c r="F106" s="12" t="s">
        <v>22</v>
      </c>
      <c r="G106" s="14">
        <v>44805</v>
      </c>
      <c r="H106" s="14">
        <v>44986</v>
      </c>
      <c r="I106" s="15">
        <v>93400</v>
      </c>
      <c r="J106" s="15"/>
      <c r="K106" s="16">
        <f>+I106+J106</f>
        <v>93400</v>
      </c>
      <c r="L106" s="15">
        <v>2680.58</v>
      </c>
      <c r="M106" s="15">
        <v>10552.95</v>
      </c>
      <c r="N106" s="15">
        <v>2839.36</v>
      </c>
      <c r="O106" s="15"/>
      <c r="P106" s="16">
        <f>+L106+M106+N106</f>
        <v>16072.890000000001</v>
      </c>
      <c r="Q106" s="16">
        <f t="shared" si="70"/>
        <v>77327.11</v>
      </c>
    </row>
    <row r="107" spans="1:17" s="17" customFormat="1" ht="45" customHeight="1" x14ac:dyDescent="0.25">
      <c r="A107" s="12">
        <v>101</v>
      </c>
      <c r="B107" s="13" t="s">
        <v>217</v>
      </c>
      <c r="C107" s="13" t="s">
        <v>72</v>
      </c>
      <c r="D107" s="18" t="s">
        <v>216</v>
      </c>
      <c r="E107" s="12" t="s">
        <v>18</v>
      </c>
      <c r="F107" s="12" t="s">
        <v>22</v>
      </c>
      <c r="G107" s="14">
        <v>44805</v>
      </c>
      <c r="H107" s="14">
        <v>44986</v>
      </c>
      <c r="I107" s="15">
        <v>88500</v>
      </c>
      <c r="J107" s="15"/>
      <c r="K107" s="16">
        <f>+I107+J107</f>
        <v>88500</v>
      </c>
      <c r="L107" s="15">
        <v>2539.9499999999998</v>
      </c>
      <c r="M107" s="15">
        <v>9400.35</v>
      </c>
      <c r="N107" s="15">
        <v>2690.4</v>
      </c>
      <c r="O107" s="15"/>
      <c r="P107" s="16">
        <f t="shared" ref="P107:P112" si="85">+L107+M107+N107</f>
        <v>14630.699999999999</v>
      </c>
      <c r="Q107" s="16">
        <f t="shared" si="70"/>
        <v>73869.3</v>
      </c>
    </row>
    <row r="108" spans="1:17" s="17" customFormat="1" ht="45" customHeight="1" x14ac:dyDescent="0.25">
      <c r="A108" s="12">
        <v>102</v>
      </c>
      <c r="B108" s="13" t="s">
        <v>218</v>
      </c>
      <c r="C108" s="13" t="s">
        <v>72</v>
      </c>
      <c r="D108" s="18" t="s">
        <v>216</v>
      </c>
      <c r="E108" s="12" t="s">
        <v>18</v>
      </c>
      <c r="F108" s="12" t="s">
        <v>19</v>
      </c>
      <c r="G108" s="14">
        <v>44805</v>
      </c>
      <c r="H108" s="14">
        <v>44986</v>
      </c>
      <c r="I108" s="15">
        <v>83600</v>
      </c>
      <c r="J108" s="15"/>
      <c r="K108" s="16">
        <f t="shared" ref="K108:K111" si="86">+I108+J108</f>
        <v>83600</v>
      </c>
      <c r="L108" s="15">
        <v>2399.3200000000002</v>
      </c>
      <c r="M108" s="15">
        <v>8247.75</v>
      </c>
      <c r="N108" s="15">
        <v>2541.44</v>
      </c>
      <c r="O108" s="15"/>
      <c r="P108" s="16">
        <f t="shared" si="85"/>
        <v>13188.51</v>
      </c>
      <c r="Q108" s="16">
        <f t="shared" si="70"/>
        <v>70411.490000000005</v>
      </c>
    </row>
    <row r="109" spans="1:17" s="17" customFormat="1" ht="45" customHeight="1" x14ac:dyDescent="0.25">
      <c r="A109" s="12">
        <v>103</v>
      </c>
      <c r="B109" s="13" t="s">
        <v>219</v>
      </c>
      <c r="C109" s="13" t="s">
        <v>72</v>
      </c>
      <c r="D109" s="18" t="s">
        <v>216</v>
      </c>
      <c r="E109" s="12" t="s">
        <v>18</v>
      </c>
      <c r="F109" s="12" t="s">
        <v>19</v>
      </c>
      <c r="G109" s="14">
        <v>44805</v>
      </c>
      <c r="H109" s="14">
        <v>44986</v>
      </c>
      <c r="I109" s="15">
        <v>80600</v>
      </c>
      <c r="J109" s="15"/>
      <c r="K109" s="16">
        <f t="shared" si="86"/>
        <v>80600</v>
      </c>
      <c r="L109" s="15">
        <v>2313.2199999999998</v>
      </c>
      <c r="M109" s="15">
        <v>7542.07</v>
      </c>
      <c r="N109" s="15">
        <v>2450.2399999999998</v>
      </c>
      <c r="O109" s="15"/>
      <c r="P109" s="16">
        <f t="shared" si="85"/>
        <v>12305.529999999999</v>
      </c>
      <c r="Q109" s="16">
        <f t="shared" si="70"/>
        <v>68294.47</v>
      </c>
    </row>
    <row r="110" spans="1:17" s="17" customFormat="1" ht="45" customHeight="1" x14ac:dyDescent="0.25">
      <c r="A110" s="12">
        <v>104</v>
      </c>
      <c r="B110" s="13" t="s">
        <v>220</v>
      </c>
      <c r="C110" s="13" t="s">
        <v>72</v>
      </c>
      <c r="D110" s="18" t="s">
        <v>216</v>
      </c>
      <c r="E110" s="12" t="s">
        <v>18</v>
      </c>
      <c r="F110" s="12" t="s">
        <v>19</v>
      </c>
      <c r="G110" s="14">
        <v>44805</v>
      </c>
      <c r="H110" s="14">
        <v>44986</v>
      </c>
      <c r="I110" s="15">
        <v>73700</v>
      </c>
      <c r="J110" s="15"/>
      <c r="K110" s="16">
        <f t="shared" si="86"/>
        <v>73700</v>
      </c>
      <c r="L110" s="15">
        <v>2115.19</v>
      </c>
      <c r="M110" s="15">
        <v>6064.72</v>
      </c>
      <c r="N110" s="15">
        <v>2240.48</v>
      </c>
      <c r="O110" s="15"/>
      <c r="P110" s="16">
        <f t="shared" si="85"/>
        <v>10420.39</v>
      </c>
      <c r="Q110" s="16">
        <f t="shared" si="70"/>
        <v>63279.61</v>
      </c>
    </row>
    <row r="111" spans="1:17" s="17" customFormat="1" ht="45" customHeight="1" x14ac:dyDescent="0.25">
      <c r="A111" s="12">
        <v>105</v>
      </c>
      <c r="B111" s="13" t="s">
        <v>141</v>
      </c>
      <c r="C111" s="13" t="s">
        <v>72</v>
      </c>
      <c r="D111" s="18" t="s">
        <v>142</v>
      </c>
      <c r="E111" s="12" t="s">
        <v>18</v>
      </c>
      <c r="F111" s="12" t="s">
        <v>19</v>
      </c>
      <c r="G111" s="14">
        <v>44743</v>
      </c>
      <c r="H111" s="14">
        <v>44927</v>
      </c>
      <c r="I111" s="15">
        <v>50000</v>
      </c>
      <c r="J111" s="15">
        <v>0</v>
      </c>
      <c r="K111" s="16">
        <f t="shared" si="86"/>
        <v>50000</v>
      </c>
      <c r="L111" s="15">
        <v>1435</v>
      </c>
      <c r="M111" s="15">
        <v>1854</v>
      </c>
      <c r="N111" s="15">
        <v>1520</v>
      </c>
      <c r="O111" s="15">
        <v>0</v>
      </c>
      <c r="P111" s="16">
        <f t="shared" si="85"/>
        <v>4809</v>
      </c>
      <c r="Q111" s="16">
        <f t="shared" si="70"/>
        <v>45191</v>
      </c>
    </row>
    <row r="112" spans="1:17" s="17" customFormat="1" ht="45" customHeight="1" x14ac:dyDescent="0.25">
      <c r="A112" s="12">
        <v>106</v>
      </c>
      <c r="B112" s="13" t="s">
        <v>115</v>
      </c>
      <c r="C112" s="13" t="s">
        <v>116</v>
      </c>
      <c r="D112" s="18" t="s">
        <v>117</v>
      </c>
      <c r="E112" s="12" t="s">
        <v>18</v>
      </c>
      <c r="F112" s="12" t="s">
        <v>19</v>
      </c>
      <c r="G112" s="14">
        <v>44713</v>
      </c>
      <c r="H112" s="14">
        <v>44896</v>
      </c>
      <c r="I112" s="15">
        <v>50000</v>
      </c>
      <c r="J112" s="15">
        <v>0</v>
      </c>
      <c r="K112" s="16">
        <f t="shared" si="9"/>
        <v>50000</v>
      </c>
      <c r="L112" s="15">
        <v>1435</v>
      </c>
      <c r="M112" s="15">
        <v>1854</v>
      </c>
      <c r="N112" s="15">
        <v>1520</v>
      </c>
      <c r="O112" s="15"/>
      <c r="P112" s="16">
        <f t="shared" si="85"/>
        <v>4809</v>
      </c>
      <c r="Q112" s="16">
        <f t="shared" si="70"/>
        <v>45191</v>
      </c>
    </row>
    <row r="113" spans="1:17" s="17" customFormat="1" ht="45" customHeight="1" x14ac:dyDescent="0.25">
      <c r="A113" s="12">
        <v>107</v>
      </c>
      <c r="B113" s="13" t="s">
        <v>36</v>
      </c>
      <c r="C113" s="13" t="s">
        <v>32</v>
      </c>
      <c r="D113" s="18" t="s">
        <v>37</v>
      </c>
      <c r="E113" s="12" t="s">
        <v>18</v>
      </c>
      <c r="F113" s="12" t="s">
        <v>19</v>
      </c>
      <c r="G113" s="14">
        <v>44683</v>
      </c>
      <c r="H113" s="14">
        <v>44867</v>
      </c>
      <c r="I113" s="15">
        <v>50000</v>
      </c>
      <c r="J113" s="15">
        <v>0</v>
      </c>
      <c r="K113" s="16">
        <f>+I113+J113</f>
        <v>50000</v>
      </c>
      <c r="L113" s="15">
        <v>1435</v>
      </c>
      <c r="M113" s="15">
        <v>1854</v>
      </c>
      <c r="N113" s="15">
        <v>1520</v>
      </c>
      <c r="O113" s="15">
        <v>0</v>
      </c>
      <c r="P113" s="16">
        <f>+L113+M113+N113</f>
        <v>4809</v>
      </c>
      <c r="Q113" s="16">
        <f t="shared" si="70"/>
        <v>45191</v>
      </c>
    </row>
    <row r="114" spans="1:17" s="17" customFormat="1" ht="45" customHeight="1" x14ac:dyDescent="0.25">
      <c r="A114" s="12">
        <v>108</v>
      </c>
      <c r="B114" s="13" t="s">
        <v>145</v>
      </c>
      <c r="C114" s="13" t="s">
        <v>32</v>
      </c>
      <c r="D114" s="18" t="s">
        <v>146</v>
      </c>
      <c r="E114" s="12" t="s">
        <v>18</v>
      </c>
      <c r="F114" s="12" t="s">
        <v>19</v>
      </c>
      <c r="G114" s="14">
        <v>44743</v>
      </c>
      <c r="H114" s="14">
        <v>44927</v>
      </c>
      <c r="I114" s="15">
        <v>50000</v>
      </c>
      <c r="J114" s="15">
        <v>0</v>
      </c>
      <c r="K114" s="16">
        <f>+I114+J114</f>
        <v>50000</v>
      </c>
      <c r="L114" s="15">
        <v>1435</v>
      </c>
      <c r="M114" s="15">
        <v>1854</v>
      </c>
      <c r="N114" s="15">
        <v>1520</v>
      </c>
      <c r="O114" s="15">
        <v>0</v>
      </c>
      <c r="P114" s="16">
        <f>+L114+M114+N114</f>
        <v>4809</v>
      </c>
      <c r="Q114" s="16">
        <f t="shared" si="70"/>
        <v>45191</v>
      </c>
    </row>
    <row r="115" spans="1:17" s="17" customFormat="1" ht="45" customHeight="1" x14ac:dyDescent="0.25">
      <c r="A115" s="12">
        <v>109</v>
      </c>
      <c r="B115" s="13" t="s">
        <v>143</v>
      </c>
      <c r="C115" s="13" t="s">
        <v>32</v>
      </c>
      <c r="D115" s="18" t="s">
        <v>144</v>
      </c>
      <c r="E115" s="12" t="s">
        <v>18</v>
      </c>
      <c r="F115" s="12" t="s">
        <v>22</v>
      </c>
      <c r="G115" s="14">
        <v>44743</v>
      </c>
      <c r="H115" s="14">
        <v>44927</v>
      </c>
      <c r="I115" s="15">
        <v>40000</v>
      </c>
      <c r="J115" s="15">
        <v>0</v>
      </c>
      <c r="K115" s="16">
        <f>+I115+J115</f>
        <v>40000</v>
      </c>
      <c r="L115" s="15">
        <v>1148</v>
      </c>
      <c r="M115" s="15">
        <v>442.65</v>
      </c>
      <c r="N115" s="15">
        <v>1216</v>
      </c>
      <c r="O115" s="15">
        <v>0</v>
      </c>
      <c r="P115" s="16">
        <f>+L115+M115+N115</f>
        <v>2806.65</v>
      </c>
      <c r="Q115" s="16">
        <f t="shared" si="70"/>
        <v>37193.35</v>
      </c>
    </row>
    <row r="116" spans="1:17" s="17" customFormat="1" ht="45" customHeight="1" x14ac:dyDescent="0.25">
      <c r="A116" s="12">
        <v>110</v>
      </c>
      <c r="B116" s="13" t="s">
        <v>191</v>
      </c>
      <c r="C116" s="13" t="s">
        <v>32</v>
      </c>
      <c r="D116" s="18" t="s">
        <v>146</v>
      </c>
      <c r="E116" s="12" t="s">
        <v>18</v>
      </c>
      <c r="F116" s="12" t="s">
        <v>19</v>
      </c>
      <c r="G116" s="14">
        <v>44774</v>
      </c>
      <c r="H116" s="14">
        <v>44958</v>
      </c>
      <c r="I116" s="15">
        <v>40000</v>
      </c>
      <c r="J116" s="15">
        <v>0</v>
      </c>
      <c r="K116" s="16">
        <f>+I116+J116</f>
        <v>40000</v>
      </c>
      <c r="L116" s="15">
        <v>1148</v>
      </c>
      <c r="M116" s="15">
        <v>442.65</v>
      </c>
      <c r="N116" s="15">
        <v>1216</v>
      </c>
      <c r="O116" s="15">
        <v>0</v>
      </c>
      <c r="P116" s="16">
        <f>+L116+M116+N116</f>
        <v>2806.65</v>
      </c>
      <c r="Q116" s="16">
        <f t="shared" si="70"/>
        <v>37193.35</v>
      </c>
    </row>
    <row r="117" spans="1:17" s="17" customFormat="1" ht="45" customHeight="1" x14ac:dyDescent="0.25">
      <c r="A117" s="12">
        <v>111</v>
      </c>
      <c r="B117" s="13" t="s">
        <v>64</v>
      </c>
      <c r="C117" s="13" t="s">
        <v>67</v>
      </c>
      <c r="D117" s="18" t="s">
        <v>27</v>
      </c>
      <c r="E117" s="12" t="s">
        <v>18</v>
      </c>
      <c r="F117" s="12" t="s">
        <v>19</v>
      </c>
      <c r="G117" s="14">
        <v>44713</v>
      </c>
      <c r="H117" s="14">
        <v>44896</v>
      </c>
      <c r="I117" s="15">
        <v>30000</v>
      </c>
      <c r="J117" s="15">
        <v>0</v>
      </c>
      <c r="K117" s="16">
        <f t="shared" si="9"/>
        <v>30000</v>
      </c>
      <c r="L117" s="15">
        <v>861</v>
      </c>
      <c r="M117" s="15">
        <v>0</v>
      </c>
      <c r="N117" s="15">
        <v>912</v>
      </c>
      <c r="O117" s="15">
        <v>0</v>
      </c>
      <c r="P117" s="16">
        <f t="shared" si="63"/>
        <v>1773</v>
      </c>
      <c r="Q117" s="16">
        <f t="shared" si="70"/>
        <v>28227</v>
      </c>
    </row>
    <row r="118" spans="1:17" s="17" customFormat="1" ht="45" customHeight="1" x14ac:dyDescent="0.25">
      <c r="A118" s="12">
        <v>112</v>
      </c>
      <c r="B118" s="13" t="s">
        <v>122</v>
      </c>
      <c r="C118" s="13" t="s">
        <v>67</v>
      </c>
      <c r="D118" s="18" t="s">
        <v>121</v>
      </c>
      <c r="E118" s="12" t="s">
        <v>18</v>
      </c>
      <c r="F118" s="12" t="s">
        <v>22</v>
      </c>
      <c r="G118" s="14">
        <v>44713</v>
      </c>
      <c r="H118" s="14">
        <v>44896</v>
      </c>
      <c r="I118" s="15">
        <v>20000</v>
      </c>
      <c r="J118" s="15">
        <v>0</v>
      </c>
      <c r="K118" s="16">
        <f>+I118+J118</f>
        <v>20000</v>
      </c>
      <c r="L118" s="15">
        <v>574</v>
      </c>
      <c r="M118" s="15">
        <v>0</v>
      </c>
      <c r="N118" s="15">
        <v>608</v>
      </c>
      <c r="O118" s="15">
        <v>0</v>
      </c>
      <c r="P118" s="16">
        <f>+L118+M118+N118</f>
        <v>1182</v>
      </c>
      <c r="Q118" s="16">
        <f t="shared" si="70"/>
        <v>18818</v>
      </c>
    </row>
    <row r="119" spans="1:17" s="17" customFormat="1" ht="45" customHeight="1" x14ac:dyDescent="0.25">
      <c r="A119" s="12">
        <v>113</v>
      </c>
      <c r="B119" s="13" t="s">
        <v>221</v>
      </c>
      <c r="C119" s="13" t="s">
        <v>68</v>
      </c>
      <c r="D119" s="18" t="s">
        <v>222</v>
      </c>
      <c r="E119" s="12" t="s">
        <v>18</v>
      </c>
      <c r="F119" s="12" t="s">
        <v>19</v>
      </c>
      <c r="G119" s="14">
        <v>44805</v>
      </c>
      <c r="H119" s="14">
        <v>44986</v>
      </c>
      <c r="I119" s="15">
        <v>40000</v>
      </c>
      <c r="J119" s="15">
        <v>0</v>
      </c>
      <c r="K119" s="16">
        <f>+I119+J119</f>
        <v>40000</v>
      </c>
      <c r="L119" s="15">
        <v>1148</v>
      </c>
      <c r="M119" s="15">
        <v>442.65</v>
      </c>
      <c r="N119" s="15">
        <v>1216</v>
      </c>
      <c r="O119" s="15">
        <v>0</v>
      </c>
      <c r="P119" s="16">
        <f>+L119+M119+N119</f>
        <v>2806.65</v>
      </c>
      <c r="Q119" s="16">
        <f t="shared" ref="Q119" si="87">+K119-P119</f>
        <v>37193.35</v>
      </c>
    </row>
    <row r="120" spans="1:17" s="17" customFormat="1" ht="45" customHeight="1" x14ac:dyDescent="0.25">
      <c r="A120" s="12">
        <v>114</v>
      </c>
      <c r="B120" s="13" t="s">
        <v>223</v>
      </c>
      <c r="C120" s="13" t="s">
        <v>68</v>
      </c>
      <c r="D120" s="18" t="s">
        <v>222</v>
      </c>
      <c r="E120" s="12" t="s">
        <v>18</v>
      </c>
      <c r="F120" s="12" t="s">
        <v>19</v>
      </c>
      <c r="G120" s="14">
        <v>44805</v>
      </c>
      <c r="H120" s="14">
        <v>44986</v>
      </c>
      <c r="I120" s="15">
        <v>40000</v>
      </c>
      <c r="J120" s="15">
        <v>0</v>
      </c>
      <c r="K120" s="16">
        <f>+I120+J120</f>
        <v>40000</v>
      </c>
      <c r="L120" s="15">
        <v>1148</v>
      </c>
      <c r="M120" s="15">
        <v>442.65</v>
      </c>
      <c r="N120" s="15">
        <v>1216</v>
      </c>
      <c r="O120" s="15">
        <v>0</v>
      </c>
      <c r="P120" s="16">
        <f>+L120+M120+N120</f>
        <v>2806.65</v>
      </c>
      <c r="Q120" s="16">
        <f t="shared" ref="Q120" si="88">+K120-P120</f>
        <v>37193.35</v>
      </c>
    </row>
    <row r="121" spans="1:17" s="17" customFormat="1" ht="45" customHeight="1" x14ac:dyDescent="0.25">
      <c r="A121" s="12">
        <v>115</v>
      </c>
      <c r="B121" s="13" t="s">
        <v>246</v>
      </c>
      <c r="C121" s="13" t="s">
        <v>68</v>
      </c>
      <c r="D121" s="18" t="s">
        <v>222</v>
      </c>
      <c r="E121" s="12" t="s">
        <v>18</v>
      </c>
      <c r="F121" s="12" t="s">
        <v>22</v>
      </c>
      <c r="G121" s="14">
        <v>44835</v>
      </c>
      <c r="H121" s="14">
        <v>45017</v>
      </c>
      <c r="I121" s="15">
        <v>40000</v>
      </c>
      <c r="J121" s="15">
        <v>0</v>
      </c>
      <c r="K121" s="16">
        <f>+I121+J121</f>
        <v>40000</v>
      </c>
      <c r="L121" s="15">
        <v>1148</v>
      </c>
      <c r="M121" s="15">
        <v>442.65</v>
      </c>
      <c r="N121" s="15">
        <v>1216</v>
      </c>
      <c r="O121" s="15">
        <v>0</v>
      </c>
      <c r="P121" s="16">
        <f>+L121+M121+N121</f>
        <v>2806.65</v>
      </c>
      <c r="Q121" s="16">
        <f t="shared" ref="Q121" si="89">+K121-P121</f>
        <v>37193.35</v>
      </c>
    </row>
    <row r="122" spans="1:17" s="17" customFormat="1" ht="45" customHeight="1" x14ac:dyDescent="0.25">
      <c r="A122" s="12">
        <v>116</v>
      </c>
      <c r="B122" s="13" t="s">
        <v>65</v>
      </c>
      <c r="C122" s="13" t="s">
        <v>68</v>
      </c>
      <c r="D122" s="18" t="s">
        <v>66</v>
      </c>
      <c r="E122" s="12" t="s">
        <v>18</v>
      </c>
      <c r="F122" s="12" t="s">
        <v>22</v>
      </c>
      <c r="G122" s="14">
        <v>44713</v>
      </c>
      <c r="H122" s="14">
        <v>44896</v>
      </c>
      <c r="I122" s="15">
        <v>30000</v>
      </c>
      <c r="J122" s="15">
        <v>0</v>
      </c>
      <c r="K122" s="16">
        <f t="shared" si="9"/>
        <v>30000</v>
      </c>
      <c r="L122" s="15">
        <v>861</v>
      </c>
      <c r="M122" s="15">
        <v>0</v>
      </c>
      <c r="N122" s="15">
        <v>912</v>
      </c>
      <c r="O122" s="15">
        <v>0</v>
      </c>
      <c r="P122" s="16">
        <f t="shared" si="63"/>
        <v>1773</v>
      </c>
      <c r="Q122" s="16">
        <f t="shared" si="70"/>
        <v>28227</v>
      </c>
    </row>
    <row r="123" spans="1:17" s="17" customFormat="1" ht="45" customHeight="1" x14ac:dyDescent="0.25">
      <c r="A123" s="12">
        <v>117</v>
      </c>
      <c r="B123" s="13" t="s">
        <v>118</v>
      </c>
      <c r="C123" s="13" t="s">
        <v>68</v>
      </c>
      <c r="D123" s="18" t="s">
        <v>27</v>
      </c>
      <c r="E123" s="12" t="s">
        <v>18</v>
      </c>
      <c r="F123" s="12" t="s">
        <v>19</v>
      </c>
      <c r="G123" s="14">
        <v>44713</v>
      </c>
      <c r="H123" s="14">
        <v>44896</v>
      </c>
      <c r="I123" s="15">
        <v>30000</v>
      </c>
      <c r="J123" s="15">
        <v>0</v>
      </c>
      <c r="K123" s="16">
        <f t="shared" si="9"/>
        <v>30000</v>
      </c>
      <c r="L123" s="15">
        <v>861</v>
      </c>
      <c r="M123" s="15">
        <v>0</v>
      </c>
      <c r="N123" s="15">
        <v>912</v>
      </c>
      <c r="O123" s="15">
        <v>0</v>
      </c>
      <c r="P123" s="16">
        <f t="shared" si="63"/>
        <v>1773</v>
      </c>
      <c r="Q123" s="16">
        <f t="shared" si="70"/>
        <v>28227</v>
      </c>
    </row>
    <row r="124" spans="1:17" s="17" customFormat="1" ht="45" customHeight="1" x14ac:dyDescent="0.25">
      <c r="A124" s="12">
        <v>118</v>
      </c>
      <c r="B124" s="13" t="s">
        <v>82</v>
      </c>
      <c r="C124" s="13" t="s">
        <v>68</v>
      </c>
      <c r="D124" s="18" t="s">
        <v>27</v>
      </c>
      <c r="E124" s="12" t="s">
        <v>18</v>
      </c>
      <c r="F124" s="12" t="s">
        <v>19</v>
      </c>
      <c r="G124" s="14">
        <v>44805</v>
      </c>
      <c r="H124" s="14">
        <v>44986</v>
      </c>
      <c r="I124" s="15">
        <v>25000</v>
      </c>
      <c r="J124" s="15">
        <v>0</v>
      </c>
      <c r="K124" s="16">
        <f t="shared" si="9"/>
        <v>25000</v>
      </c>
      <c r="L124" s="15">
        <v>717.5</v>
      </c>
      <c r="M124" s="15">
        <v>0</v>
      </c>
      <c r="N124" s="15">
        <v>760</v>
      </c>
      <c r="O124" s="15">
        <v>0</v>
      </c>
      <c r="P124" s="16">
        <f t="shared" si="63"/>
        <v>1477.5</v>
      </c>
      <c r="Q124" s="16">
        <f t="shared" si="70"/>
        <v>23522.5</v>
      </c>
    </row>
    <row r="125" spans="1:17" s="17" customFormat="1" ht="45" customHeight="1" x14ac:dyDescent="0.25">
      <c r="A125" s="12">
        <v>119</v>
      </c>
      <c r="B125" s="13" t="s">
        <v>83</v>
      </c>
      <c r="C125" s="13" t="s">
        <v>68</v>
      </c>
      <c r="D125" s="18" t="s">
        <v>33</v>
      </c>
      <c r="E125" s="12" t="s">
        <v>18</v>
      </c>
      <c r="F125" s="12" t="s">
        <v>19</v>
      </c>
      <c r="G125" s="14">
        <v>44805</v>
      </c>
      <c r="H125" s="14">
        <v>44986</v>
      </c>
      <c r="I125" s="15">
        <v>20000</v>
      </c>
      <c r="J125" s="15">
        <v>0</v>
      </c>
      <c r="K125" s="16">
        <f t="shared" si="9"/>
        <v>20000</v>
      </c>
      <c r="L125" s="15">
        <v>574</v>
      </c>
      <c r="M125" s="15"/>
      <c r="N125" s="15">
        <v>608</v>
      </c>
      <c r="O125" s="15">
        <v>0</v>
      </c>
      <c r="P125" s="16">
        <f t="shared" si="63"/>
        <v>1182</v>
      </c>
      <c r="Q125" s="16">
        <f t="shared" si="70"/>
        <v>18818</v>
      </c>
    </row>
    <row r="126" spans="1:17" s="17" customFormat="1" ht="45" customHeight="1" x14ac:dyDescent="0.25">
      <c r="A126" s="12">
        <v>120</v>
      </c>
      <c r="B126" s="13" t="s">
        <v>107</v>
      </c>
      <c r="C126" s="13" t="s">
        <v>68</v>
      </c>
      <c r="D126" s="18" t="s">
        <v>108</v>
      </c>
      <c r="E126" s="12" t="s">
        <v>18</v>
      </c>
      <c r="F126" s="12" t="s">
        <v>19</v>
      </c>
      <c r="G126" s="14">
        <v>44683</v>
      </c>
      <c r="H126" s="14">
        <v>44867</v>
      </c>
      <c r="I126" s="15">
        <v>20000</v>
      </c>
      <c r="J126" s="15">
        <v>0</v>
      </c>
      <c r="K126" s="16">
        <f t="shared" si="9"/>
        <v>20000</v>
      </c>
      <c r="L126" s="15">
        <v>574</v>
      </c>
      <c r="M126" s="15">
        <v>0</v>
      </c>
      <c r="N126" s="15">
        <v>608</v>
      </c>
      <c r="O126" s="15">
        <v>0</v>
      </c>
      <c r="P126" s="16">
        <f t="shared" ref="P126" si="90">+L126+M126+N126</f>
        <v>1182</v>
      </c>
      <c r="Q126" s="16">
        <f t="shared" si="70"/>
        <v>18818</v>
      </c>
    </row>
    <row r="127" spans="1:17" s="17" customFormat="1" ht="45" customHeight="1" x14ac:dyDescent="0.25">
      <c r="A127" s="12">
        <v>121</v>
      </c>
      <c r="B127" s="13" t="s">
        <v>111</v>
      </c>
      <c r="C127" s="13" t="s">
        <v>71</v>
      </c>
      <c r="D127" s="18" t="s">
        <v>37</v>
      </c>
      <c r="E127" s="12" t="s">
        <v>18</v>
      </c>
      <c r="F127" s="12" t="s">
        <v>19</v>
      </c>
      <c r="G127" s="14">
        <v>44713</v>
      </c>
      <c r="H127" s="14">
        <v>44896</v>
      </c>
      <c r="I127" s="15">
        <v>50000</v>
      </c>
      <c r="J127" s="15">
        <v>0</v>
      </c>
      <c r="K127" s="16">
        <f t="shared" si="9"/>
        <v>50000</v>
      </c>
      <c r="L127" s="15">
        <v>1435</v>
      </c>
      <c r="M127" s="15">
        <v>1854</v>
      </c>
      <c r="N127" s="15">
        <v>1520</v>
      </c>
      <c r="O127" s="15">
        <v>0</v>
      </c>
      <c r="P127" s="16">
        <f t="shared" ref="P127:P128" si="91">+L127+M127+N127</f>
        <v>4809</v>
      </c>
      <c r="Q127" s="16">
        <f t="shared" si="70"/>
        <v>45191</v>
      </c>
    </row>
    <row r="128" spans="1:17" s="17" customFormat="1" ht="45" customHeight="1" x14ac:dyDescent="0.25">
      <c r="A128" s="12">
        <v>122</v>
      </c>
      <c r="B128" s="13" t="s">
        <v>147</v>
      </c>
      <c r="C128" s="13" t="s">
        <v>71</v>
      </c>
      <c r="D128" s="18" t="s">
        <v>90</v>
      </c>
      <c r="E128" s="12" t="s">
        <v>18</v>
      </c>
      <c r="F128" s="12" t="s">
        <v>19</v>
      </c>
      <c r="G128" s="14">
        <v>44743</v>
      </c>
      <c r="H128" s="14">
        <v>44927</v>
      </c>
      <c r="I128" s="15">
        <v>30000</v>
      </c>
      <c r="J128" s="15">
        <v>0</v>
      </c>
      <c r="K128" s="16">
        <f t="shared" si="9"/>
        <v>30000</v>
      </c>
      <c r="L128" s="15">
        <v>861</v>
      </c>
      <c r="M128" s="15">
        <v>0</v>
      </c>
      <c r="N128" s="15">
        <v>912</v>
      </c>
      <c r="O128" s="15">
        <v>0</v>
      </c>
      <c r="P128" s="16">
        <f t="shared" si="91"/>
        <v>1773</v>
      </c>
      <c r="Q128" s="16">
        <f t="shared" si="70"/>
        <v>28227</v>
      </c>
    </row>
    <row r="129" spans="1:17" s="17" customFormat="1" ht="45" customHeight="1" x14ac:dyDescent="0.25">
      <c r="A129" s="12">
        <v>123</v>
      </c>
      <c r="B129" s="13" t="s">
        <v>171</v>
      </c>
      <c r="C129" s="13" t="s">
        <v>71</v>
      </c>
      <c r="D129" s="18" t="s">
        <v>26</v>
      </c>
      <c r="E129" s="12" t="s">
        <v>18</v>
      </c>
      <c r="F129" s="12" t="s">
        <v>19</v>
      </c>
      <c r="G129" s="14">
        <v>44774</v>
      </c>
      <c r="H129" s="14">
        <v>44958</v>
      </c>
      <c r="I129" s="15">
        <v>25000</v>
      </c>
      <c r="J129" s="15">
        <v>0</v>
      </c>
      <c r="K129" s="16">
        <f t="shared" ref="K129" si="92">+I129+J129</f>
        <v>25000</v>
      </c>
      <c r="L129" s="15">
        <v>717.5</v>
      </c>
      <c r="M129" s="15">
        <v>0</v>
      </c>
      <c r="N129" s="15">
        <v>760</v>
      </c>
      <c r="O129" s="15">
        <v>0</v>
      </c>
      <c r="P129" s="16">
        <f t="shared" ref="P129" si="93">+L129+M129+N129</f>
        <v>1477.5</v>
      </c>
      <c r="Q129" s="16">
        <f t="shared" si="70"/>
        <v>23522.5</v>
      </c>
    </row>
    <row r="130" spans="1:17" s="17" customFormat="1" ht="45" customHeight="1" x14ac:dyDescent="0.25">
      <c r="A130" s="12">
        <v>124</v>
      </c>
      <c r="B130" s="13" t="s">
        <v>148</v>
      </c>
      <c r="C130" s="13" t="s">
        <v>71</v>
      </c>
      <c r="D130" s="18" t="s">
        <v>149</v>
      </c>
      <c r="E130" s="12" t="s">
        <v>18</v>
      </c>
      <c r="F130" s="12" t="s">
        <v>19</v>
      </c>
      <c r="G130" s="14">
        <v>44743</v>
      </c>
      <c r="H130" s="14">
        <v>44927</v>
      </c>
      <c r="I130" s="15">
        <v>25000</v>
      </c>
      <c r="J130" s="15">
        <v>0</v>
      </c>
      <c r="K130" s="16">
        <f t="shared" ref="K130:K143" si="94">+I130+J130</f>
        <v>25000</v>
      </c>
      <c r="L130" s="15">
        <v>717.5</v>
      </c>
      <c r="M130" s="15">
        <v>0</v>
      </c>
      <c r="N130" s="15">
        <v>760</v>
      </c>
      <c r="O130" s="15">
        <v>0</v>
      </c>
      <c r="P130" s="16">
        <f t="shared" ref="P130:P143" si="95">+L130+M130+N130</f>
        <v>1477.5</v>
      </c>
      <c r="Q130" s="16">
        <f t="shared" si="70"/>
        <v>23522.5</v>
      </c>
    </row>
    <row r="131" spans="1:17" s="17" customFormat="1" ht="45" customHeight="1" x14ac:dyDescent="0.25">
      <c r="A131" s="12">
        <v>125</v>
      </c>
      <c r="B131" s="13" t="s">
        <v>152</v>
      </c>
      <c r="C131" s="13" t="s">
        <v>151</v>
      </c>
      <c r="D131" s="18" t="s">
        <v>27</v>
      </c>
      <c r="E131" s="12" t="s">
        <v>18</v>
      </c>
      <c r="F131" s="12" t="s">
        <v>19</v>
      </c>
      <c r="G131" s="14">
        <v>44743</v>
      </c>
      <c r="H131" s="14">
        <v>44927</v>
      </c>
      <c r="I131" s="15">
        <v>30000</v>
      </c>
      <c r="J131" s="15">
        <v>0</v>
      </c>
      <c r="K131" s="16">
        <f t="shared" si="94"/>
        <v>30000</v>
      </c>
      <c r="L131" s="15">
        <v>861</v>
      </c>
      <c r="M131" s="15">
        <v>0</v>
      </c>
      <c r="N131" s="15">
        <v>912</v>
      </c>
      <c r="O131" s="15">
        <v>0</v>
      </c>
      <c r="P131" s="16">
        <f t="shared" si="95"/>
        <v>1773</v>
      </c>
      <c r="Q131" s="16">
        <f t="shared" si="70"/>
        <v>28227</v>
      </c>
    </row>
    <row r="132" spans="1:17" s="17" customFormat="1" ht="45" customHeight="1" x14ac:dyDescent="0.25">
      <c r="A132" s="12">
        <v>126</v>
      </c>
      <c r="B132" s="13" t="s">
        <v>172</v>
      </c>
      <c r="C132" s="13" t="s">
        <v>151</v>
      </c>
      <c r="D132" s="18" t="s">
        <v>27</v>
      </c>
      <c r="E132" s="12" t="s">
        <v>18</v>
      </c>
      <c r="F132" s="12" t="s">
        <v>22</v>
      </c>
      <c r="G132" s="14">
        <v>44774</v>
      </c>
      <c r="H132" s="14">
        <v>44958</v>
      </c>
      <c r="I132" s="15">
        <v>25000</v>
      </c>
      <c r="J132" s="15">
        <v>0</v>
      </c>
      <c r="K132" s="16">
        <f t="shared" ref="K132" si="96">+I132+J132</f>
        <v>25000</v>
      </c>
      <c r="L132" s="15">
        <v>717.5</v>
      </c>
      <c r="M132" s="15">
        <v>0</v>
      </c>
      <c r="N132" s="15">
        <v>760</v>
      </c>
      <c r="O132" s="15">
        <v>0</v>
      </c>
      <c r="P132" s="16">
        <f t="shared" ref="P132" si="97">+L132+M132+N132</f>
        <v>1477.5</v>
      </c>
      <c r="Q132" s="16">
        <f t="shared" si="70"/>
        <v>23522.5</v>
      </c>
    </row>
    <row r="133" spans="1:17" s="17" customFormat="1" ht="45" customHeight="1" x14ac:dyDescent="0.25">
      <c r="A133" s="12">
        <v>127</v>
      </c>
      <c r="B133" s="13" t="s">
        <v>150</v>
      </c>
      <c r="C133" s="13" t="s">
        <v>151</v>
      </c>
      <c r="D133" s="18" t="s">
        <v>149</v>
      </c>
      <c r="E133" s="12" t="s">
        <v>18</v>
      </c>
      <c r="F133" s="12" t="s">
        <v>19</v>
      </c>
      <c r="G133" s="14">
        <v>44743</v>
      </c>
      <c r="H133" s="14">
        <v>44927</v>
      </c>
      <c r="I133" s="15">
        <v>20000</v>
      </c>
      <c r="J133" s="15">
        <v>0</v>
      </c>
      <c r="K133" s="16">
        <f t="shared" si="94"/>
        <v>20000</v>
      </c>
      <c r="L133" s="15">
        <v>574</v>
      </c>
      <c r="M133" s="15">
        <v>0</v>
      </c>
      <c r="N133" s="15">
        <v>608</v>
      </c>
      <c r="O133" s="15">
        <v>0</v>
      </c>
      <c r="P133" s="16">
        <f t="shared" si="95"/>
        <v>1182</v>
      </c>
      <c r="Q133" s="16">
        <f t="shared" si="70"/>
        <v>18818</v>
      </c>
    </row>
    <row r="134" spans="1:17" s="17" customFormat="1" ht="45" customHeight="1" x14ac:dyDescent="0.25">
      <c r="A134" s="12">
        <v>128</v>
      </c>
      <c r="B134" s="13" t="s">
        <v>153</v>
      </c>
      <c r="C134" s="13" t="s">
        <v>154</v>
      </c>
      <c r="D134" s="18" t="s">
        <v>155</v>
      </c>
      <c r="E134" s="12" t="s">
        <v>18</v>
      </c>
      <c r="F134" s="12" t="s">
        <v>19</v>
      </c>
      <c r="G134" s="14">
        <v>44743</v>
      </c>
      <c r="H134" s="14">
        <v>44927</v>
      </c>
      <c r="I134" s="15">
        <v>30000</v>
      </c>
      <c r="J134" s="15">
        <v>0</v>
      </c>
      <c r="K134" s="16">
        <f t="shared" si="94"/>
        <v>30000</v>
      </c>
      <c r="L134" s="15">
        <v>861</v>
      </c>
      <c r="M134" s="15">
        <v>0</v>
      </c>
      <c r="N134" s="15">
        <v>912</v>
      </c>
      <c r="O134" s="15">
        <v>0</v>
      </c>
      <c r="P134" s="16">
        <f t="shared" si="95"/>
        <v>1773</v>
      </c>
      <c r="Q134" s="16">
        <f t="shared" si="70"/>
        <v>28227</v>
      </c>
    </row>
    <row r="135" spans="1:17" s="17" customFormat="1" ht="45" customHeight="1" x14ac:dyDescent="0.25">
      <c r="A135" s="12">
        <v>129</v>
      </c>
      <c r="B135" s="13" t="s">
        <v>259</v>
      </c>
      <c r="C135" s="13" t="s">
        <v>154</v>
      </c>
      <c r="D135" s="18" t="s">
        <v>66</v>
      </c>
      <c r="E135" s="12" t="s">
        <v>18</v>
      </c>
      <c r="F135" s="12" t="s">
        <v>22</v>
      </c>
      <c r="G135" s="14">
        <v>44835</v>
      </c>
      <c r="H135" s="14">
        <v>45017</v>
      </c>
      <c r="I135" s="15">
        <v>40000</v>
      </c>
      <c r="J135" s="15">
        <v>0</v>
      </c>
      <c r="K135" s="16">
        <f t="shared" ref="K135:K137" si="98">+I135+J135</f>
        <v>40000</v>
      </c>
      <c r="L135" s="15">
        <v>1148</v>
      </c>
      <c r="M135" s="15">
        <v>442.65</v>
      </c>
      <c r="N135" s="15">
        <v>1216</v>
      </c>
      <c r="O135" s="15">
        <v>0</v>
      </c>
      <c r="P135" s="16">
        <f t="shared" ref="P135:P137" si="99">+L135+M135+N135</f>
        <v>2806.65</v>
      </c>
      <c r="Q135" s="16">
        <f t="shared" ref="Q135:Q137" si="100">+K135-P135</f>
        <v>37193.35</v>
      </c>
    </row>
    <row r="136" spans="1:17" s="17" customFormat="1" ht="45" customHeight="1" x14ac:dyDescent="0.25">
      <c r="A136" s="12">
        <v>130</v>
      </c>
      <c r="B136" s="13" t="s">
        <v>260</v>
      </c>
      <c r="C136" s="13" t="s">
        <v>154</v>
      </c>
      <c r="D136" s="18" t="s">
        <v>25</v>
      </c>
      <c r="E136" s="12" t="s">
        <v>18</v>
      </c>
      <c r="F136" s="12" t="s">
        <v>19</v>
      </c>
      <c r="G136" s="14">
        <v>44835</v>
      </c>
      <c r="H136" s="14">
        <v>45017</v>
      </c>
      <c r="I136" s="15">
        <v>20000</v>
      </c>
      <c r="J136" s="15">
        <v>0</v>
      </c>
      <c r="K136" s="16">
        <f t="shared" si="98"/>
        <v>20000</v>
      </c>
      <c r="L136" s="15">
        <v>574</v>
      </c>
      <c r="M136" s="15"/>
      <c r="N136" s="15">
        <v>608</v>
      </c>
      <c r="O136" s="15">
        <v>0</v>
      </c>
      <c r="P136" s="16">
        <f t="shared" si="99"/>
        <v>1182</v>
      </c>
      <c r="Q136" s="16">
        <f t="shared" si="100"/>
        <v>18818</v>
      </c>
    </row>
    <row r="137" spans="1:17" s="17" customFormat="1" ht="45" customHeight="1" x14ac:dyDescent="0.25">
      <c r="A137" s="12">
        <v>131</v>
      </c>
      <c r="B137" s="13" t="s">
        <v>261</v>
      </c>
      <c r="C137" s="13" t="s">
        <v>154</v>
      </c>
      <c r="D137" s="18" t="s">
        <v>25</v>
      </c>
      <c r="E137" s="12" t="s">
        <v>18</v>
      </c>
      <c r="F137" s="12" t="s">
        <v>19</v>
      </c>
      <c r="G137" s="14">
        <v>44835</v>
      </c>
      <c r="H137" s="14">
        <v>45017</v>
      </c>
      <c r="I137" s="15">
        <v>20000</v>
      </c>
      <c r="J137" s="15">
        <v>0</v>
      </c>
      <c r="K137" s="16">
        <f t="shared" si="98"/>
        <v>20000</v>
      </c>
      <c r="L137" s="15">
        <v>574</v>
      </c>
      <c r="M137" s="15">
        <v>0</v>
      </c>
      <c r="N137" s="15">
        <v>608</v>
      </c>
      <c r="O137" s="15">
        <v>0</v>
      </c>
      <c r="P137" s="16">
        <f t="shared" si="99"/>
        <v>1182</v>
      </c>
      <c r="Q137" s="16">
        <f t="shared" si="100"/>
        <v>18818</v>
      </c>
    </row>
    <row r="138" spans="1:17" s="17" customFormat="1" ht="45" customHeight="1" x14ac:dyDescent="0.25">
      <c r="A138" s="12">
        <v>132</v>
      </c>
      <c r="B138" s="13" t="s">
        <v>156</v>
      </c>
      <c r="C138" s="13" t="s">
        <v>157</v>
      </c>
      <c r="D138" s="18" t="s">
        <v>27</v>
      </c>
      <c r="E138" s="12" t="s">
        <v>18</v>
      </c>
      <c r="F138" s="12" t="s">
        <v>22</v>
      </c>
      <c r="G138" s="14">
        <v>44743</v>
      </c>
      <c r="H138" s="14">
        <v>44927</v>
      </c>
      <c r="I138" s="15">
        <v>25000</v>
      </c>
      <c r="J138" s="15">
        <v>0</v>
      </c>
      <c r="K138" s="16">
        <f t="shared" si="94"/>
        <v>25000</v>
      </c>
      <c r="L138" s="15">
        <v>717.5</v>
      </c>
      <c r="M138" s="15">
        <v>0</v>
      </c>
      <c r="N138" s="15">
        <v>760</v>
      </c>
      <c r="O138" s="15">
        <v>0</v>
      </c>
      <c r="P138" s="16">
        <f t="shared" si="95"/>
        <v>1477.5</v>
      </c>
      <c r="Q138" s="16">
        <f t="shared" si="70"/>
        <v>23522.5</v>
      </c>
    </row>
    <row r="139" spans="1:17" s="17" customFormat="1" ht="45" customHeight="1" x14ac:dyDescent="0.25">
      <c r="A139" s="12">
        <v>133</v>
      </c>
      <c r="B139" s="13" t="s">
        <v>173</v>
      </c>
      <c r="C139" s="13" t="s">
        <v>159</v>
      </c>
      <c r="D139" s="18" t="s">
        <v>174</v>
      </c>
      <c r="E139" s="12" t="s">
        <v>18</v>
      </c>
      <c r="F139" s="12" t="s">
        <v>22</v>
      </c>
      <c r="G139" s="14">
        <v>44774</v>
      </c>
      <c r="H139" s="14">
        <v>44958</v>
      </c>
      <c r="I139" s="15">
        <v>40000</v>
      </c>
      <c r="J139" s="15">
        <v>0</v>
      </c>
      <c r="K139" s="16">
        <f t="shared" ref="K139" si="101">+I139+J139</f>
        <v>40000</v>
      </c>
      <c r="L139" s="15">
        <v>1148</v>
      </c>
      <c r="M139" s="15">
        <v>442.65</v>
      </c>
      <c r="N139" s="15">
        <v>1216</v>
      </c>
      <c r="O139" s="15">
        <v>0</v>
      </c>
      <c r="P139" s="16">
        <f t="shared" ref="P139" si="102">+L139+M139+N139</f>
        <v>2806.65</v>
      </c>
      <c r="Q139" s="16">
        <f t="shared" si="70"/>
        <v>37193.35</v>
      </c>
    </row>
    <row r="140" spans="1:17" s="17" customFormat="1" ht="45" customHeight="1" x14ac:dyDescent="0.25">
      <c r="A140" s="12">
        <v>134</v>
      </c>
      <c r="B140" s="13" t="s">
        <v>262</v>
      </c>
      <c r="C140" s="13" t="s">
        <v>159</v>
      </c>
      <c r="D140" s="18" t="s">
        <v>174</v>
      </c>
      <c r="E140" s="12" t="s">
        <v>18</v>
      </c>
      <c r="F140" s="12" t="s">
        <v>22</v>
      </c>
      <c r="G140" s="14">
        <v>44835</v>
      </c>
      <c r="H140" s="14">
        <v>45017</v>
      </c>
      <c r="I140" s="15">
        <v>40000</v>
      </c>
      <c r="J140" s="15">
        <v>0</v>
      </c>
      <c r="K140" s="16">
        <f t="shared" ref="K140" si="103">+I140+J140</f>
        <v>40000</v>
      </c>
      <c r="L140" s="15">
        <v>1148</v>
      </c>
      <c r="M140" s="15">
        <v>442.65</v>
      </c>
      <c r="N140" s="15">
        <v>1216</v>
      </c>
      <c r="O140" s="15">
        <v>0</v>
      </c>
      <c r="P140" s="16">
        <f t="shared" ref="P140" si="104">+L140+M140+N140</f>
        <v>2806.65</v>
      </c>
      <c r="Q140" s="16">
        <f t="shared" ref="Q140" si="105">+K140-P140</f>
        <v>37193.35</v>
      </c>
    </row>
    <row r="141" spans="1:17" s="17" customFormat="1" ht="45" customHeight="1" x14ac:dyDescent="0.25">
      <c r="A141" s="12">
        <v>135</v>
      </c>
      <c r="B141" s="13" t="s">
        <v>158</v>
      </c>
      <c r="C141" s="13" t="s">
        <v>159</v>
      </c>
      <c r="D141" s="18" t="s">
        <v>27</v>
      </c>
      <c r="E141" s="12" t="s">
        <v>18</v>
      </c>
      <c r="F141" s="12" t="s">
        <v>22</v>
      </c>
      <c r="G141" s="14">
        <v>44743</v>
      </c>
      <c r="H141" s="14">
        <v>44927</v>
      </c>
      <c r="I141" s="15">
        <v>25000</v>
      </c>
      <c r="J141" s="15">
        <v>0</v>
      </c>
      <c r="K141" s="16">
        <f t="shared" si="94"/>
        <v>25000</v>
      </c>
      <c r="L141" s="15">
        <v>717.5</v>
      </c>
      <c r="M141" s="15">
        <v>0</v>
      </c>
      <c r="N141" s="15">
        <v>760</v>
      </c>
      <c r="O141" s="15">
        <v>0</v>
      </c>
      <c r="P141" s="16">
        <f t="shared" si="95"/>
        <v>1477.5</v>
      </c>
      <c r="Q141" s="16">
        <f t="shared" si="70"/>
        <v>23522.5</v>
      </c>
    </row>
    <row r="142" spans="1:17" s="17" customFormat="1" ht="45" customHeight="1" x14ac:dyDescent="0.25">
      <c r="A142" s="12">
        <v>136</v>
      </c>
      <c r="B142" s="13" t="s">
        <v>160</v>
      </c>
      <c r="C142" s="13" t="s">
        <v>162</v>
      </c>
      <c r="D142" s="18" t="s">
        <v>163</v>
      </c>
      <c r="E142" s="12" t="s">
        <v>18</v>
      </c>
      <c r="F142" s="12" t="s">
        <v>22</v>
      </c>
      <c r="G142" s="14">
        <v>44743</v>
      </c>
      <c r="H142" s="14">
        <v>44927</v>
      </c>
      <c r="I142" s="15">
        <v>40000</v>
      </c>
      <c r="J142" s="15">
        <v>0</v>
      </c>
      <c r="K142" s="16">
        <f t="shared" si="94"/>
        <v>40000</v>
      </c>
      <c r="L142" s="15">
        <v>1148</v>
      </c>
      <c r="M142" s="15">
        <v>442.65</v>
      </c>
      <c r="N142" s="15">
        <v>1216</v>
      </c>
      <c r="O142" s="15">
        <v>0</v>
      </c>
      <c r="P142" s="16">
        <f t="shared" si="95"/>
        <v>2806.65</v>
      </c>
      <c r="Q142" s="16">
        <f t="shared" si="70"/>
        <v>37193.35</v>
      </c>
    </row>
    <row r="143" spans="1:17" s="17" customFormat="1" ht="45" customHeight="1" x14ac:dyDescent="0.25">
      <c r="A143" s="12">
        <v>137</v>
      </c>
      <c r="B143" s="13" t="s">
        <v>161</v>
      </c>
      <c r="C143" s="13" t="s">
        <v>162</v>
      </c>
      <c r="D143" s="18" t="s">
        <v>164</v>
      </c>
      <c r="E143" s="12" t="s">
        <v>18</v>
      </c>
      <c r="F143" s="12" t="s">
        <v>19</v>
      </c>
      <c r="G143" s="14">
        <v>44743</v>
      </c>
      <c r="H143" s="14">
        <v>44927</v>
      </c>
      <c r="I143" s="15">
        <v>40000</v>
      </c>
      <c r="J143" s="15">
        <v>0</v>
      </c>
      <c r="K143" s="16">
        <f t="shared" si="94"/>
        <v>40000</v>
      </c>
      <c r="L143" s="15">
        <v>1148</v>
      </c>
      <c r="M143" s="15">
        <v>442.65</v>
      </c>
      <c r="N143" s="15">
        <v>1216</v>
      </c>
      <c r="O143" s="15">
        <v>0</v>
      </c>
      <c r="P143" s="16">
        <f t="shared" si="95"/>
        <v>2806.65</v>
      </c>
      <c r="Q143" s="16">
        <f t="shared" si="70"/>
        <v>37193.35</v>
      </c>
    </row>
    <row r="144" spans="1:17" s="17" customFormat="1" ht="45" customHeight="1" x14ac:dyDescent="0.25">
      <c r="A144" s="12">
        <v>138</v>
      </c>
      <c r="B144" s="13" t="s">
        <v>175</v>
      </c>
      <c r="C144" s="13" t="s">
        <v>162</v>
      </c>
      <c r="D144" s="18" t="s">
        <v>27</v>
      </c>
      <c r="E144" s="12" t="s">
        <v>18</v>
      </c>
      <c r="F144" s="12" t="s">
        <v>19</v>
      </c>
      <c r="G144" s="14">
        <v>44774</v>
      </c>
      <c r="H144" s="14">
        <v>44958</v>
      </c>
      <c r="I144" s="15">
        <v>30000</v>
      </c>
      <c r="J144" s="15">
        <v>0</v>
      </c>
      <c r="K144" s="16">
        <f t="shared" ref="K144:K145" si="106">+I144+J144</f>
        <v>30000</v>
      </c>
      <c r="L144" s="15">
        <v>861</v>
      </c>
      <c r="M144" s="15">
        <v>0</v>
      </c>
      <c r="N144" s="15">
        <v>912</v>
      </c>
      <c r="O144" s="15">
        <v>0</v>
      </c>
      <c r="P144" s="16">
        <f t="shared" ref="P144:P145" si="107">+L144+M144+N144</f>
        <v>1773</v>
      </c>
      <c r="Q144" s="16">
        <f t="shared" si="70"/>
        <v>28227</v>
      </c>
    </row>
    <row r="145" spans="1:18" s="17" customFormat="1" ht="45" customHeight="1" x14ac:dyDescent="0.25">
      <c r="A145" s="12">
        <v>139</v>
      </c>
      <c r="B145" s="13" t="s">
        <v>247</v>
      </c>
      <c r="C145" s="13" t="s">
        <v>248</v>
      </c>
      <c r="D145" s="18" t="s">
        <v>249</v>
      </c>
      <c r="E145" s="12" t="s">
        <v>18</v>
      </c>
      <c r="F145" s="12" t="s">
        <v>22</v>
      </c>
      <c r="G145" s="14">
        <v>44835</v>
      </c>
      <c r="H145" s="14">
        <v>45017</v>
      </c>
      <c r="I145" s="15">
        <v>40000</v>
      </c>
      <c r="J145" s="15">
        <v>0</v>
      </c>
      <c r="K145" s="16">
        <f t="shared" si="106"/>
        <v>40000</v>
      </c>
      <c r="L145" s="15">
        <v>1148</v>
      </c>
      <c r="M145" s="15">
        <v>442.65</v>
      </c>
      <c r="N145" s="15">
        <v>1216</v>
      </c>
      <c r="O145" s="15">
        <v>0</v>
      </c>
      <c r="P145" s="16">
        <f t="shared" si="107"/>
        <v>2806.65</v>
      </c>
      <c r="Q145" s="16">
        <f t="shared" ref="Q145" si="108">+K145-P145</f>
        <v>37193.35</v>
      </c>
    </row>
    <row r="146" spans="1:18" s="2" customFormat="1" ht="45" customHeight="1" x14ac:dyDescent="0.25">
      <c r="A146" s="40" t="s">
        <v>263</v>
      </c>
      <c r="B146" s="41"/>
      <c r="C146" s="41"/>
      <c r="D146" s="41"/>
      <c r="E146" s="41"/>
      <c r="F146" s="41"/>
      <c r="G146" s="41"/>
      <c r="H146" s="42"/>
      <c r="I146" s="1">
        <f>SUM(I7:I145)</f>
        <v>4875050</v>
      </c>
      <c r="J146" s="1">
        <f t="shared" ref="J146:Q146" si="109">SUM(J7:J145)</f>
        <v>0</v>
      </c>
      <c r="K146" s="1">
        <f t="shared" si="109"/>
        <v>4875050</v>
      </c>
      <c r="L146" s="1">
        <f t="shared" si="109"/>
        <v>139913.95000000001</v>
      </c>
      <c r="M146" s="1">
        <f t="shared" si="109"/>
        <v>107108.24999999997</v>
      </c>
      <c r="N146" s="1">
        <f t="shared" si="109"/>
        <v>148201.52000000002</v>
      </c>
      <c r="O146" s="1">
        <f t="shared" si="109"/>
        <v>0</v>
      </c>
      <c r="P146" s="1">
        <f t="shared" si="109"/>
        <v>395223.7200000002</v>
      </c>
      <c r="Q146" s="1">
        <f t="shared" si="109"/>
        <v>4479826.2800000012</v>
      </c>
      <c r="R146" s="17"/>
    </row>
    <row r="147" spans="1:18" s="2" customFormat="1" x14ac:dyDescent="0.25">
      <c r="A147" s="7"/>
      <c r="C147" s="8"/>
      <c r="D147" s="9"/>
      <c r="E147" s="34"/>
      <c r="H147" s="10"/>
    </row>
    <row r="148" spans="1:18" s="2" customFormat="1" x14ac:dyDescent="0.25">
      <c r="A148" s="36"/>
      <c r="C148" s="8"/>
      <c r="D148" s="9"/>
      <c r="E148" s="36"/>
      <c r="H148" s="10"/>
    </row>
    <row r="149" spans="1:18" s="2" customFormat="1" x14ac:dyDescent="0.25">
      <c r="A149" s="36"/>
      <c r="C149" s="8"/>
      <c r="D149" s="9"/>
      <c r="E149" s="36"/>
      <c r="H149" s="10"/>
    </row>
    <row r="150" spans="1:18" s="2" customFormat="1" x14ac:dyDescent="0.25">
      <c r="A150" s="36"/>
      <c r="C150" s="8"/>
      <c r="D150" s="9"/>
      <c r="E150" s="36"/>
      <c r="H150" s="10"/>
    </row>
    <row r="152" spans="1:18" s="20" customFormat="1" ht="34.5" customHeight="1" x14ac:dyDescent="0.25">
      <c r="A152" s="19"/>
      <c r="C152" s="21"/>
      <c r="E152" s="22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4"/>
    </row>
    <row r="153" spans="1:18" s="20" customFormat="1" ht="34.5" customHeight="1" x14ac:dyDescent="0.25">
      <c r="A153" s="19"/>
      <c r="B153" s="25" t="s">
        <v>38</v>
      </c>
      <c r="C153" s="26"/>
      <c r="D153" s="26"/>
      <c r="E153" s="27"/>
      <c r="F153" s="25" t="s">
        <v>39</v>
      </c>
      <c r="G153" s="26"/>
      <c r="H153" s="26"/>
      <c r="I153" s="28"/>
      <c r="J153" s="28"/>
      <c r="K153" s="26"/>
      <c r="L153" s="26"/>
      <c r="M153" s="25" t="s">
        <v>40</v>
      </c>
      <c r="N153" s="26"/>
      <c r="O153" s="26"/>
      <c r="P153" s="29"/>
      <c r="Q153" s="28"/>
    </row>
    <row r="154" spans="1:18" s="20" customFormat="1" ht="29.25" customHeight="1" x14ac:dyDescent="0.25">
      <c r="A154" s="19"/>
      <c r="B154" s="26" t="s">
        <v>75</v>
      </c>
      <c r="C154" s="30"/>
      <c r="D154" s="30"/>
      <c r="E154" s="31"/>
      <c r="F154" s="26" t="s">
        <v>41</v>
      </c>
      <c r="G154" s="30"/>
      <c r="H154" s="30"/>
      <c r="I154" s="28"/>
      <c r="J154" s="28"/>
      <c r="K154" s="30"/>
      <c r="L154" s="30"/>
      <c r="M154" s="26" t="s">
        <v>42</v>
      </c>
      <c r="N154" s="30"/>
      <c r="O154" s="30"/>
      <c r="P154" s="29"/>
      <c r="Q154" s="28"/>
    </row>
    <row r="155" spans="1:18" s="20" customFormat="1" ht="33" customHeight="1" x14ac:dyDescent="0.25">
      <c r="A155" s="19"/>
      <c r="B155" s="30" t="s">
        <v>76</v>
      </c>
      <c r="C155" s="32"/>
      <c r="D155" s="32"/>
      <c r="E155" s="33"/>
      <c r="F155" s="30" t="s">
        <v>43</v>
      </c>
      <c r="G155" s="32"/>
      <c r="H155" s="32"/>
      <c r="I155" s="28"/>
      <c r="J155" s="28"/>
      <c r="K155" s="32"/>
      <c r="L155" s="32"/>
      <c r="M155" s="30" t="s">
        <v>44</v>
      </c>
      <c r="N155" s="32"/>
      <c r="O155" s="32"/>
      <c r="P155" s="29"/>
      <c r="Q155" s="28"/>
    </row>
    <row r="156" spans="1:18" s="20" customFormat="1" ht="23.25" x14ac:dyDescent="0.25">
      <c r="A156" s="19"/>
      <c r="B156" s="30"/>
      <c r="C156" s="32"/>
      <c r="D156" s="32"/>
      <c r="E156" s="33"/>
      <c r="F156" s="30"/>
      <c r="G156" s="32"/>
      <c r="H156" s="32"/>
      <c r="I156" s="28"/>
      <c r="J156" s="28"/>
      <c r="K156" s="32"/>
      <c r="L156" s="32"/>
      <c r="M156" s="30"/>
      <c r="N156" s="32"/>
      <c r="O156" s="32"/>
      <c r="P156" s="29"/>
      <c r="Q156" s="28"/>
    </row>
    <row r="157" spans="1:18" s="20" customFormat="1" ht="23.25" x14ac:dyDescent="0.25">
      <c r="A157" s="19"/>
      <c r="B157" s="30"/>
      <c r="C157" s="32"/>
      <c r="D157" s="32"/>
      <c r="E157" s="33"/>
      <c r="F157" s="30"/>
      <c r="G157" s="32"/>
      <c r="H157" s="32"/>
      <c r="I157" s="28"/>
      <c r="J157" s="28"/>
      <c r="K157" s="32"/>
      <c r="L157" s="32"/>
      <c r="M157" s="30"/>
      <c r="N157" s="32"/>
      <c r="O157" s="32"/>
      <c r="P157" s="29"/>
      <c r="Q157" s="28"/>
    </row>
    <row r="158" spans="1:18" s="20" customFormat="1" ht="23.25" x14ac:dyDescent="0.25">
      <c r="A158" s="19"/>
      <c r="B158" s="30"/>
      <c r="C158" s="32"/>
      <c r="D158" s="32"/>
      <c r="E158" s="33"/>
      <c r="F158" s="30"/>
      <c r="G158" s="32"/>
      <c r="H158" s="32"/>
      <c r="I158" s="28"/>
      <c r="J158" s="28"/>
      <c r="K158" s="32"/>
      <c r="L158" s="32"/>
      <c r="M158" s="30"/>
      <c r="N158" s="32"/>
      <c r="O158" s="32"/>
      <c r="P158" s="29"/>
      <c r="Q158" s="28"/>
    </row>
    <row r="159" spans="1:18" s="20" customFormat="1" ht="23.25" x14ac:dyDescent="0.25">
      <c r="A159" s="19"/>
      <c r="B159" s="30"/>
      <c r="C159" s="32"/>
      <c r="D159" s="32"/>
      <c r="E159" s="33"/>
      <c r="F159" s="30"/>
      <c r="G159" s="32"/>
      <c r="H159" s="32"/>
      <c r="I159" s="28"/>
      <c r="J159" s="28"/>
      <c r="K159" s="32"/>
      <c r="L159" s="32"/>
      <c r="M159" s="30"/>
      <c r="N159" s="32"/>
      <c r="O159" s="32"/>
      <c r="P159" s="29"/>
      <c r="Q159" s="28"/>
    </row>
    <row r="160" spans="1:18" s="20" customFormat="1" ht="23.25" x14ac:dyDescent="0.25">
      <c r="A160" s="19"/>
      <c r="B160" s="30"/>
      <c r="C160" s="32"/>
      <c r="D160" s="32"/>
      <c r="E160" s="33"/>
      <c r="F160" s="30"/>
      <c r="G160" s="32"/>
      <c r="H160" s="32"/>
      <c r="I160" s="28"/>
      <c r="J160" s="28"/>
      <c r="K160" s="32"/>
      <c r="L160" s="32"/>
      <c r="M160" s="30"/>
      <c r="N160" s="32"/>
      <c r="O160" s="32"/>
      <c r="P160" s="29"/>
      <c r="Q160" s="28"/>
    </row>
    <row r="161" spans="1:17" s="20" customFormat="1" ht="23.25" x14ac:dyDescent="0.25">
      <c r="A161" s="19"/>
      <c r="B161" s="30"/>
      <c r="C161" s="32"/>
      <c r="D161" s="32"/>
      <c r="E161" s="33"/>
      <c r="F161" s="30"/>
      <c r="G161" s="32"/>
      <c r="H161" s="32"/>
      <c r="I161" s="28"/>
      <c r="J161" s="28"/>
      <c r="K161" s="32"/>
      <c r="L161" s="32"/>
      <c r="M161" s="30"/>
      <c r="N161" s="32"/>
      <c r="O161" s="32"/>
      <c r="P161" s="29"/>
      <c r="Q161" s="28"/>
    </row>
    <row r="162" spans="1:17" s="20" customFormat="1" ht="23.25" x14ac:dyDescent="0.25">
      <c r="A162" s="19"/>
      <c r="B162" s="30"/>
      <c r="C162" s="32"/>
      <c r="D162" s="32"/>
      <c r="E162" s="33"/>
      <c r="F162" s="30"/>
      <c r="G162" s="32"/>
      <c r="H162" s="32"/>
      <c r="I162" s="28"/>
      <c r="J162" s="28"/>
      <c r="K162" s="32"/>
      <c r="L162" s="32"/>
      <c r="M162" s="30"/>
      <c r="N162" s="32"/>
      <c r="O162" s="32"/>
      <c r="P162" s="29"/>
      <c r="Q162" s="28"/>
    </row>
    <row r="163" spans="1:17" s="20" customFormat="1" ht="23.25" x14ac:dyDescent="0.25">
      <c r="A163" s="19"/>
      <c r="B163" s="30"/>
      <c r="C163" s="32"/>
      <c r="D163" s="32"/>
      <c r="E163" s="33"/>
      <c r="F163" s="30"/>
      <c r="G163" s="32"/>
      <c r="H163" s="32"/>
      <c r="I163" s="28"/>
      <c r="J163" s="28"/>
      <c r="K163" s="32"/>
      <c r="L163" s="32"/>
      <c r="M163" s="30"/>
      <c r="N163" s="32"/>
      <c r="O163" s="32"/>
      <c r="P163" s="29"/>
      <c r="Q163" s="28"/>
    </row>
    <row r="164" spans="1:17" s="20" customFormat="1" ht="23.25" x14ac:dyDescent="0.25">
      <c r="A164" s="19"/>
      <c r="B164" s="30"/>
      <c r="C164" s="32"/>
      <c r="D164" s="32"/>
      <c r="E164" s="33"/>
      <c r="F164" s="30"/>
      <c r="G164" s="32"/>
      <c r="H164" s="32"/>
      <c r="I164" s="28"/>
      <c r="J164" s="28"/>
      <c r="K164" s="32"/>
      <c r="L164" s="32"/>
      <c r="M164" s="30"/>
      <c r="N164" s="32"/>
      <c r="O164" s="32"/>
      <c r="P164" s="29"/>
      <c r="Q164" s="28"/>
    </row>
    <row r="165" spans="1:17" s="20" customFormat="1" ht="23.25" x14ac:dyDescent="0.25">
      <c r="A165" s="19"/>
      <c r="B165" s="30"/>
      <c r="C165" s="32"/>
      <c r="D165" s="32"/>
      <c r="E165" s="33"/>
      <c r="F165" s="30"/>
      <c r="G165" s="32"/>
      <c r="H165" s="32"/>
      <c r="I165" s="28"/>
      <c r="J165" s="28"/>
      <c r="K165" s="32"/>
      <c r="L165" s="32"/>
      <c r="M165" s="30"/>
      <c r="N165" s="32"/>
      <c r="O165" s="32"/>
      <c r="P165" s="29"/>
      <c r="Q165" s="28"/>
    </row>
    <row r="166" spans="1:17" s="20" customFormat="1" ht="23.25" x14ac:dyDescent="0.25">
      <c r="A166" s="19"/>
      <c r="B166" s="32"/>
      <c r="C166" s="32"/>
      <c r="D166" s="32"/>
      <c r="E166" s="33"/>
      <c r="F166" s="32"/>
      <c r="G166" s="32"/>
      <c r="H166" s="32"/>
      <c r="I166" s="28"/>
      <c r="J166" s="28"/>
      <c r="K166" s="32"/>
      <c r="L166" s="32"/>
      <c r="M166" s="32"/>
      <c r="N166" s="32"/>
      <c r="O166" s="32"/>
      <c r="P166" s="29"/>
      <c r="Q166" s="28"/>
    </row>
    <row r="167" spans="1:17" s="20" customFormat="1" ht="27" customHeight="1" x14ac:dyDescent="0.25">
      <c r="A167" s="19"/>
      <c r="B167" s="32"/>
      <c r="C167" s="32"/>
      <c r="D167" s="32"/>
      <c r="E167" s="33"/>
      <c r="F167" s="32"/>
      <c r="G167" s="32"/>
      <c r="H167" s="32"/>
      <c r="I167" s="28"/>
      <c r="J167" s="28"/>
      <c r="K167" s="32"/>
      <c r="L167" s="32"/>
      <c r="M167" s="32"/>
      <c r="N167" s="32"/>
      <c r="O167" s="32"/>
      <c r="P167" s="29"/>
      <c r="Q167" s="28"/>
    </row>
    <row r="168" spans="1:17" s="20" customFormat="1" ht="32.25" customHeight="1" x14ac:dyDescent="0.25">
      <c r="A168" s="19"/>
      <c r="B168" s="25" t="s">
        <v>45</v>
      </c>
      <c r="C168" s="32"/>
      <c r="D168" s="32"/>
      <c r="E168" s="33"/>
      <c r="F168" s="25" t="s">
        <v>46</v>
      </c>
      <c r="G168" s="32"/>
      <c r="H168" s="32"/>
      <c r="I168" s="28"/>
      <c r="J168" s="28"/>
      <c r="K168" s="32"/>
      <c r="L168" s="32"/>
      <c r="M168" s="32"/>
      <c r="N168" s="32"/>
      <c r="O168" s="32"/>
      <c r="P168" s="29"/>
      <c r="Q168" s="28"/>
    </row>
    <row r="169" spans="1:17" s="20" customFormat="1" ht="30.75" customHeight="1" x14ac:dyDescent="0.25">
      <c r="A169" s="19"/>
      <c r="B169" s="26" t="s">
        <v>47</v>
      </c>
      <c r="C169" s="32"/>
      <c r="D169" s="32"/>
      <c r="E169" s="33"/>
      <c r="F169" s="26" t="s">
        <v>48</v>
      </c>
      <c r="G169" s="32"/>
      <c r="H169" s="32"/>
      <c r="I169" s="28"/>
      <c r="J169" s="28"/>
      <c r="K169" s="32"/>
      <c r="L169" s="32"/>
      <c r="M169" s="32"/>
      <c r="N169" s="32"/>
      <c r="O169" s="32"/>
      <c r="P169" s="29"/>
      <c r="Q169" s="28"/>
    </row>
    <row r="170" spans="1:17" s="20" customFormat="1" ht="34.5" customHeight="1" x14ac:dyDescent="0.25">
      <c r="A170" s="19"/>
      <c r="B170" s="30" t="s">
        <v>49</v>
      </c>
      <c r="C170" s="32"/>
      <c r="D170" s="32"/>
      <c r="E170" s="33"/>
      <c r="F170" s="30" t="s">
        <v>50</v>
      </c>
      <c r="G170" s="32"/>
      <c r="H170" s="32"/>
      <c r="I170" s="28"/>
      <c r="J170" s="28"/>
      <c r="K170" s="32"/>
      <c r="L170" s="32"/>
      <c r="M170" s="32"/>
      <c r="N170" s="32"/>
      <c r="O170" s="32"/>
      <c r="P170" s="29"/>
      <c r="Q170" s="28"/>
    </row>
  </sheetData>
  <mergeCells count="3">
    <mergeCell ref="A1:Q3"/>
    <mergeCell ref="A5:Q5"/>
    <mergeCell ref="A146:H146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4" manualBreakCount="4">
    <brk id="44" max="16" man="1"/>
    <brk id="82" max="16" man="1"/>
    <brk id="120" max="16" man="1"/>
    <brk id="146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Cont. Octubre </vt:lpstr>
      <vt:lpstr>'Nómina Mensual Cont. Octubre '!Área_de_impresión</vt:lpstr>
      <vt:lpstr>'Nómina Mensual Cont. Octubre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2022-11-04T12:50:05Z</cp:lastPrinted>
  <dcterms:created xsi:type="dcterms:W3CDTF">2021-12-01T13:18:02Z</dcterms:created>
  <dcterms:modified xsi:type="dcterms:W3CDTF">2022-11-04T13:31:21Z</dcterms:modified>
</cp:coreProperties>
</file>