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0" documentId="8_{78ACC0E9-AC74-4E82-B8B4-D903FC386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5" sheetId="5" r:id="rId1"/>
  </sheets>
  <definedNames>
    <definedName name="_xlnm.Print_Area" localSheetId="0">'MAYO 2025'!$A$1:$Q$156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9" i="5" l="1"/>
  <c r="P129" i="5"/>
  <c r="O129" i="5"/>
  <c r="N129" i="5"/>
  <c r="M129" i="5"/>
  <c r="L129" i="5"/>
  <c r="K129" i="5"/>
  <c r="J129" i="5"/>
  <c r="I129" i="5"/>
  <c r="P24" i="5"/>
  <c r="Q24" i="5" s="1"/>
  <c r="P128" i="5" l="1"/>
  <c r="Q128" i="5" s="1"/>
  <c r="P125" i="5"/>
  <c r="Q125" i="5" s="1"/>
  <c r="P111" i="5"/>
  <c r="Q111" i="5" s="1"/>
  <c r="P107" i="5"/>
  <c r="Q107" i="5" s="1"/>
  <c r="P106" i="5"/>
  <c r="Q106" i="5" s="1"/>
  <c r="P102" i="5"/>
  <c r="Q102" i="5" s="1"/>
  <c r="P101" i="5"/>
  <c r="Q101" i="5" s="1"/>
  <c r="P100" i="5"/>
  <c r="Q100" i="5" s="1"/>
  <c r="P98" i="5"/>
  <c r="Q98" i="5" s="1"/>
  <c r="P97" i="5"/>
  <c r="Q97" i="5" s="1"/>
  <c r="P96" i="5"/>
  <c r="Q96" i="5" s="1"/>
  <c r="Q89" i="5"/>
  <c r="P78" i="5"/>
  <c r="Q78" i="5" s="1"/>
  <c r="P77" i="5"/>
  <c r="Q77" i="5" s="1"/>
  <c r="P76" i="5"/>
  <c r="Q76" i="5" s="1"/>
  <c r="P75" i="5"/>
  <c r="Q75" i="5" s="1"/>
  <c r="P74" i="5"/>
  <c r="Q74" i="5" s="1"/>
  <c r="P73" i="5"/>
  <c r="Q73" i="5" s="1"/>
  <c r="P72" i="5"/>
  <c r="Q72" i="5" s="1"/>
  <c r="P71" i="5"/>
  <c r="Q71" i="5" s="1"/>
  <c r="P69" i="5"/>
  <c r="Q69" i="5" s="1"/>
  <c r="P68" i="5"/>
  <c r="Q68" i="5" s="1"/>
  <c r="P67" i="5"/>
  <c r="Q67" i="5" s="1"/>
  <c r="P66" i="5"/>
  <c r="Q66" i="5" s="1"/>
  <c r="P65" i="5"/>
  <c r="Q65" i="5" s="1"/>
  <c r="P63" i="5"/>
  <c r="Q63" i="5" s="1"/>
  <c r="P62" i="5"/>
  <c r="Q62" i="5" s="1"/>
  <c r="P61" i="5"/>
  <c r="Q61" i="5" s="1"/>
  <c r="P58" i="5"/>
  <c r="Q58" i="5" s="1"/>
  <c r="P56" i="5"/>
  <c r="Q56" i="5" s="1"/>
  <c r="P54" i="5"/>
  <c r="Q54" i="5" s="1"/>
  <c r="P53" i="5"/>
  <c r="Q53" i="5" s="1"/>
  <c r="P52" i="5"/>
  <c r="Q52" i="5" s="1"/>
  <c r="P49" i="5"/>
  <c r="Q49" i="5" s="1"/>
  <c r="P48" i="5"/>
  <c r="Q48" i="5" s="1"/>
  <c r="P47" i="5"/>
  <c r="Q47" i="5" s="1"/>
  <c r="P46" i="5"/>
  <c r="Q46" i="5" s="1"/>
  <c r="P45" i="5"/>
  <c r="Q45" i="5" s="1"/>
  <c r="P44" i="5"/>
  <c r="Q44" i="5" s="1"/>
  <c r="P40" i="5"/>
  <c r="Q40" i="5" s="1"/>
  <c r="P39" i="5"/>
  <c r="Q39" i="5" s="1"/>
  <c r="P38" i="5"/>
  <c r="Q38" i="5" s="1"/>
  <c r="P37" i="5"/>
  <c r="Q37" i="5" s="1"/>
  <c r="P36" i="5"/>
  <c r="Q36" i="5" s="1"/>
  <c r="P35" i="5"/>
  <c r="Q35" i="5" s="1"/>
  <c r="P32" i="5"/>
  <c r="Q32" i="5" s="1"/>
  <c r="P31" i="5"/>
  <c r="Q31" i="5" s="1"/>
  <c r="P30" i="5"/>
  <c r="Q30" i="5" s="1"/>
  <c r="P29" i="5"/>
  <c r="Q29" i="5" s="1"/>
  <c r="P28" i="5"/>
  <c r="Q28" i="5" s="1"/>
  <c r="P26" i="5"/>
  <c r="Q26" i="5" s="1"/>
  <c r="P25" i="5"/>
  <c r="Q25" i="5" s="1"/>
  <c r="P23" i="5"/>
  <c r="Q23" i="5" s="1"/>
  <c r="P22" i="5"/>
  <c r="Q22" i="5" s="1"/>
  <c r="P21" i="5"/>
  <c r="Q21" i="5" s="1"/>
  <c r="P19" i="5"/>
  <c r="Q19" i="5" s="1"/>
  <c r="P15" i="5"/>
  <c r="Q15" i="5" s="1"/>
  <c r="P11" i="5"/>
  <c r="Q11" i="5" s="1"/>
  <c r="P10" i="5"/>
  <c r="Q10" i="5" s="1"/>
  <c r="P9" i="5"/>
  <c r="Q9" i="5" s="1"/>
  <c r="P8" i="5"/>
  <c r="Q8" i="5" s="1"/>
</calcChain>
</file>

<file path=xl/sharedStrings.xml><?xml version="1.0" encoding="utf-8"?>
<sst xmlns="http://schemas.openxmlformats.org/spreadsheetml/2006/main" count="642" uniqueCount="237">
  <si>
    <t>Av. 27 de Febrero No. 540, Santo Domingo, D. N.</t>
  </si>
  <si>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</si>
  <si>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</si>
  <si>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</si>
  <si>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</si>
  <si>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</si>
  <si>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</si>
  <si>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</si>
  <si>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</si>
  <si>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</si>
  <si>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 xml:space="preserve">Otros Ing. </t>
  </si>
  <si>
    <t>Total Ing.</t>
  </si>
  <si>
    <t>AFP</t>
  </si>
  <si>
    <t>ISR</t>
  </si>
  <si>
    <t>SFS</t>
  </si>
  <si>
    <t>Otros Desc.</t>
  </si>
  <si>
    <t>Total Desc.</t>
  </si>
  <si>
    <t>NETO</t>
  </si>
  <si>
    <t>PAVEL SANTANA SUERO</t>
  </si>
  <si>
    <t>01. DIRECCION  EJECUTIVA</t>
  </si>
  <si>
    <t>Asesor</t>
  </si>
  <si>
    <t>CONTRATO TEMPORAL</t>
  </si>
  <si>
    <t>Masculino</t>
  </si>
  <si>
    <t>RAMON VILLAMAN PEÑA</t>
  </si>
  <si>
    <t>RICHARD FELIPE GARCIA GARCIA</t>
  </si>
  <si>
    <t>04.DIRECCION JURIDICA</t>
  </si>
  <si>
    <t xml:space="preserve"> Agrimensor</t>
  </si>
  <si>
    <t>FRANCIS ROMERO GOMEZ</t>
  </si>
  <si>
    <t>Agrimensor</t>
  </si>
  <si>
    <t>Analista Legal</t>
  </si>
  <si>
    <t>Femenino</t>
  </si>
  <si>
    <t>JOSE ENRIQUE HEREDIA REYES</t>
  </si>
  <si>
    <t>Mensajero Interno</t>
  </si>
  <si>
    <t>06. DEPARTAMENTO DE COMUNICACIONES</t>
  </si>
  <si>
    <t>Auxiliar de Comunicaciones</t>
  </si>
  <si>
    <t>LERY MOISES PAYANO VALDEZ</t>
  </si>
  <si>
    <t>ROANNY LISBETH GONZALEZ GUZMAN</t>
  </si>
  <si>
    <t>Diseñador  Gráfico</t>
  </si>
  <si>
    <t>CRISTHIAN ALCANTARA VALENZUELA</t>
  </si>
  <si>
    <t>RAFAEL ANTONIO DUVAL MOJICA</t>
  </si>
  <si>
    <t>Técnico de Comunicaciones</t>
  </si>
  <si>
    <t>ENMANUEL CORSINO ABREU</t>
  </si>
  <si>
    <t>07. DIVISION DE CONTABILIDAD</t>
  </si>
  <si>
    <t>Contador</t>
  </si>
  <si>
    <t>13-.DPTO. TECNOLOGIA DE LA INFORMACION</t>
  </si>
  <si>
    <t>JEUDY RAFAEL PEREZ BATISTA</t>
  </si>
  <si>
    <t>Soporte Técnico InformáticoAILA</t>
  </si>
  <si>
    <t>OLETY ALTAGRACIA VARGAS DE CAMINERO</t>
  </si>
  <si>
    <t>Auxiliar Administrativo</t>
  </si>
  <si>
    <t>YARILY  SEVERINO DE LA ROSA</t>
  </si>
  <si>
    <t>ANTONIO  REYNOSO MEJIA</t>
  </si>
  <si>
    <t>14.- DIVISION DE SERVICIOS GENERALES</t>
  </si>
  <si>
    <t>Ayudante de Mantenimiento</t>
  </si>
  <si>
    <t>YOELIN MELLA MOTA</t>
  </si>
  <si>
    <t>Conserje</t>
  </si>
  <si>
    <t>ELADIO ANTONIO MARTE DE JESUS</t>
  </si>
  <si>
    <t>Supervisor de Mantenimiento</t>
  </si>
  <si>
    <t>JUAN ANTONIO VASQUEZ PEREZ</t>
  </si>
  <si>
    <t>19-SECCION  DE TRANSPORTACION</t>
  </si>
  <si>
    <t>PABLO DUARTE YEDI SANELO</t>
  </si>
  <si>
    <t>EDDY GIOVANNY BONILLA CABRERA</t>
  </si>
  <si>
    <t>ILIAM AMAURY JIMENEZ LOPEZ</t>
  </si>
  <si>
    <t>21- SECCION DE CORRESPONDENCIA Y ARCHIVO</t>
  </si>
  <si>
    <t>Mensajero Externo</t>
  </si>
  <si>
    <t>DAVID  VOLSI BOGA</t>
  </si>
  <si>
    <t>WALYS KANDRY ELIBANEX JIMENEZ</t>
  </si>
  <si>
    <t>JOSE FRANCISCO PEÑA UREÑA</t>
  </si>
  <si>
    <t>25. AEROPUERTO INT. LAS AMERICAS</t>
  </si>
  <si>
    <t>Supervisor Técnico  Aeroportuario</t>
  </si>
  <si>
    <t>EVA MARIA CACERES TEJEDA</t>
  </si>
  <si>
    <t>Técnico de Ingresos -AILA</t>
  </si>
  <si>
    <t>Inspector Aeroportuario</t>
  </si>
  <si>
    <t>YISEL ANDREA UREÑA C</t>
  </si>
  <si>
    <t>FRANCISCO FELIZ</t>
  </si>
  <si>
    <t xml:space="preserve"> Chofer</t>
  </si>
  <si>
    <t>DELI MASSIEL SEGURA MOJICA</t>
  </si>
  <si>
    <t xml:space="preserve"> Inspector Aeroportuario</t>
  </si>
  <si>
    <t>JORGE BELTRAN REYES</t>
  </si>
  <si>
    <t>YADHIRIS PAOLA FURCAL MARIA</t>
  </si>
  <si>
    <t xml:space="preserve"> Auxiliar de Protocolo</t>
  </si>
  <si>
    <t>ERASMO ANTONIO VALENTIN JIMINIAN</t>
  </si>
  <si>
    <t>26.  AEROPUERTO INT.  DEL CIBAO</t>
  </si>
  <si>
    <t>Supervisor Técnico Aeroportuario</t>
  </si>
  <si>
    <t>LEAH MEZRAHI JIMENEZ</t>
  </si>
  <si>
    <t>Técnico de Ingresos</t>
  </si>
  <si>
    <t>RODOLFO ANDRES NOESI GONZALEZ</t>
  </si>
  <si>
    <t>AEROPUERTO INT. PTO. PLATA</t>
  </si>
  <si>
    <t>Delegado Aeroportuario</t>
  </si>
  <si>
    <t>LUZ ESTHER CIRIACO PERALTA</t>
  </si>
  <si>
    <t>ROBERTO SANDOVAL TAVAREZ</t>
  </si>
  <si>
    <t>JOSE RAFAEL ARVELO MEDINA</t>
  </si>
  <si>
    <t>GUILLERMO ANDRES PARRA ESPINAL</t>
  </si>
  <si>
    <t>AEROPUERTO DOMESTICO- MONTECRISTI</t>
  </si>
  <si>
    <t>BRENDA MERCEDES MATOS PEREZ</t>
  </si>
  <si>
    <t>30-. AEROPUERTO INT. PUNTA CANA</t>
  </si>
  <si>
    <t>31-. AEROPUERTO INT. MARIA MONTEZ</t>
  </si>
  <si>
    <t>JULIANA  BELLO DE LA CRUZ</t>
  </si>
  <si>
    <t>JOSELIN ALTAGRACIA RODRIGUEZ DE VOLQUEZ</t>
  </si>
  <si>
    <t>52-DIRECCION DE PLANIFICACION Y DESARROLLO</t>
  </si>
  <si>
    <t>Encargada de División de Formulación, Monitoreo y Evaluación</t>
  </si>
  <si>
    <t>MARILEINIS DOMINGUEZ NUESI</t>
  </si>
  <si>
    <t>32-   AEROPUERTO  INT. ARROYO BARRIL</t>
  </si>
  <si>
    <t>Coordinador de Delegaciones</t>
  </si>
  <si>
    <t>JOHN FRANCISCO  ADAMS NEUMAN</t>
  </si>
  <si>
    <t>LUIS DANIEL GENAO DE JESUS</t>
  </si>
  <si>
    <t>33- DELEGACION JOAQUIN BALAGUER-HIGUERO</t>
  </si>
  <si>
    <t>PEDRO DE LOS SANTOS DE LA ROSA</t>
  </si>
  <si>
    <t>JOSEFINA DE LA ROSA PEÑA</t>
  </si>
  <si>
    <t>JHONNY OMAR RIJO FERRER</t>
  </si>
  <si>
    <t>GREGORIA ERMITAÑA SORIANO VIDAL</t>
  </si>
  <si>
    <t xml:space="preserve"> Auxiliar Administrativo</t>
  </si>
  <si>
    <t>41-  AEROPUERTO INT. EL CATEY</t>
  </si>
  <si>
    <t xml:space="preserve"> Delegado Aeroportuario</t>
  </si>
  <si>
    <t>DANAURI ROJAS GARCIA</t>
  </si>
  <si>
    <t>CARLOS ALBERTO GONZALEZ TAVERAS</t>
  </si>
  <si>
    <t>45- HELIPUERTO DE SANTO DOMINGO</t>
  </si>
  <si>
    <t>TONI RAFAEL ZABALA ROSARIO</t>
  </si>
  <si>
    <t>FRANCISCO JAVIER  HOLGUIN PERALTA</t>
  </si>
  <si>
    <t>PEDRO BRIOSO ABAD</t>
  </si>
  <si>
    <t>Jardinero</t>
  </si>
  <si>
    <t>MARIA ELIZABETH RAMIREZ DE LOS SANTOS</t>
  </si>
  <si>
    <t>JUAN LEONIDO HERNANDEZ RAMIREZ</t>
  </si>
  <si>
    <t xml:space="preserve"> Jardinero</t>
  </si>
  <si>
    <t>50-DIRECCION DE DISEÑO AEROPORTUARIO</t>
  </si>
  <si>
    <t>JUDITH JOSEFINA GARCIA MARTINEZ DE CAMPUSANO</t>
  </si>
  <si>
    <t>Analista de Proyectos Aeroportuarios</t>
  </si>
  <si>
    <t>LISSETTE MARIA RODRIGUEZ REYES</t>
  </si>
  <si>
    <t>56-HELIPUERTO SAN JOSE DE LAS MATAS</t>
  </si>
  <si>
    <t>57. DEPARTAMENTO DE INFRAESTRUCTURA AEROPORTUARIA</t>
  </si>
  <si>
    <t>LEONARDO PERALTA DIAZ</t>
  </si>
  <si>
    <t>Analista de Presupuesto de Costo</t>
  </si>
  <si>
    <t>58-DIRECCION DE ADMINISTRACIONES AEROPORTUARIA</t>
  </si>
  <si>
    <t>Agente Aeroportuario</t>
  </si>
  <si>
    <t>ROSA MARGARITA BURGOS FAMILIA</t>
  </si>
  <si>
    <t>NAIVELYS DAYLYS PEREZ BARRIOS</t>
  </si>
  <si>
    <t>67-DIVISION DE PROTOCOLO Y EVENTOS</t>
  </si>
  <si>
    <t>Recepcionista</t>
  </si>
  <si>
    <t>ROSMERY DE JESUS UREÑA ESPINOSA</t>
  </si>
  <si>
    <t>JOSE ALEXIS CAMACHO</t>
  </si>
  <si>
    <t>AEROPUERTO DOMESTICO DE CABO ROJO</t>
  </si>
  <si>
    <t>DIANO RAFAEL HERNANDEZ</t>
  </si>
  <si>
    <t>HELIPUERTO DE MONTE PLATA EDISON CAONABO SORIANO SEVERINO</t>
  </si>
  <si>
    <t>JOSE LUIS  SOSA MERCEDES</t>
  </si>
  <si>
    <t>JOSE EMILIO SORIANO DE LA ROSA</t>
  </si>
  <si>
    <t>WILLIANS VASQUEZ LEOCADIO</t>
  </si>
  <si>
    <t>FRANCIS BIENVENIDO PEGUERO AQUINO</t>
  </si>
  <si>
    <t xml:space="preserve"> Conserje</t>
  </si>
  <si>
    <t>EVANGELISTA DE JESUS HEREDIA</t>
  </si>
  <si>
    <t>FRANCISCO CONCEPCION TOLENTINO</t>
  </si>
  <si>
    <t>FRANKLIN BIDO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</si>
  <si>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</si>
  <si>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</si>
  <si>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</si>
  <si>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</si>
  <si>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</si>
  <si>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</si>
  <si>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</si>
  <si>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</si>
  <si>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</si>
  <si>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</si>
  <si>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</si>
  <si>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</si>
  <si>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</si>
  <si>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</si>
  <si>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</si>
  <si>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EDUARDO CONTRERAS GREGORIO</t>
  </si>
  <si>
    <t>Chófer</t>
  </si>
  <si>
    <t>LORENZO PASCUAL</t>
  </si>
  <si>
    <t>ALVARO LUIS SIERRA ENCARNACION</t>
  </si>
  <si>
    <t>JOSE LUIS MENDOZA LIZARDO</t>
  </si>
  <si>
    <t>LAURA PATRICIA PEREZ VILLAR</t>
  </si>
  <si>
    <t>CARMEN AMALIS LOPEZ FOSTER</t>
  </si>
  <si>
    <t>ERMIS ADONIS RAMIREZ BRITO</t>
  </si>
  <si>
    <t>Asesor Mecánico</t>
  </si>
  <si>
    <t>JULIO VLADIMIR BRICEÑO LUNA</t>
  </si>
  <si>
    <t>Asesor Sanitario</t>
  </si>
  <si>
    <t xml:space="preserve">LEONEL BENJAMIN DE LA ROSA </t>
  </si>
  <si>
    <t>GRISEL MANUELA DE JESUS</t>
  </si>
  <si>
    <t>JOSE ALTAGRACIA SANCHEZ SANCHEZ</t>
  </si>
  <si>
    <t>FELIX GONZALEZ SILVESTRE</t>
  </si>
  <si>
    <t>WILSON MANUEL CABRERA AQUINO</t>
  </si>
  <si>
    <t>MADELEINE DARLENE ARIAS MELO</t>
  </si>
  <si>
    <t>Coordinador de Protocolo</t>
  </si>
  <si>
    <t>Coordinadora Ofc. Prom. Avicación G.</t>
  </si>
  <si>
    <t>NATHALY ESTEPHANY  RODRIGUEZ  CUETO</t>
  </si>
  <si>
    <t>Coordinador  de Prensa</t>
  </si>
  <si>
    <t>TORIBIO CASTRO</t>
  </si>
  <si>
    <t>ANEUDY SILVESTRE MAYI GIL</t>
  </si>
  <si>
    <t>GILBERTO ALCIBIADES CRUZ GENAO</t>
  </si>
  <si>
    <t>FRANKLYN DE LA CRUZ REYNOSO</t>
  </si>
  <si>
    <t>PABLO AQUINO AQUINO</t>
  </si>
  <si>
    <t>ARANIDY BRITO</t>
  </si>
  <si>
    <t>BASTHY IVELISE HAZOURY DIAZ</t>
  </si>
  <si>
    <t>Coordinadora de Protocolo</t>
  </si>
  <si>
    <t>PEDRO  MEJIA CARRERAS</t>
  </si>
  <si>
    <t>GINAMARIA BEATO RODRIGUEZ</t>
  </si>
  <si>
    <t>Analista de Medio Ambiental</t>
  </si>
  <si>
    <t>63-DIVISION DE GESTION DE RIESGO Y SEGURIDAD OPERA.</t>
  </si>
  <si>
    <t>YSABEL ABAD HERNANDEZ</t>
  </si>
  <si>
    <t>WELL ELYOENAI MELENCIANO MELGEN</t>
  </si>
  <si>
    <t>24/09/2025</t>
  </si>
  <si>
    <t>FRANCISCO ALBERTO SUAREZ MARTE</t>
  </si>
  <si>
    <t>LUIS RAMON NUÑEZ</t>
  </si>
  <si>
    <t>MARIA DEL CARMEN BELEN GOMEZ</t>
  </si>
  <si>
    <t>ENRIQUE BALENCIA BELTRAN</t>
  </si>
  <si>
    <t>RIQUERMYS JIMENEZ TAVAREZ</t>
  </si>
  <si>
    <t>RICARDO ALBERTO PEÑA TAVERA</t>
  </si>
  <si>
    <t>Analista de Calidad en la Gestión</t>
  </si>
  <si>
    <t>JULIO CESAR  RAPOZO JIMENEZ</t>
  </si>
  <si>
    <t>JHUNIOR JOSE ROMERO TAVERAS</t>
  </si>
  <si>
    <t>DAMIAN  CASTRO ALMONTE</t>
  </si>
  <si>
    <t>Topografo</t>
  </si>
  <si>
    <t>ROBERT RAUL SANTOS GOMEZ</t>
  </si>
  <si>
    <t>BRIANT DANILO MARTINEZ NUÑEZ</t>
  </si>
  <si>
    <t>GABRIEL AMAURYS MARTINEZ CASTILLO</t>
  </si>
  <si>
    <t>FRANCHESCA MIA SANCHEZ GARCIA</t>
  </si>
  <si>
    <t>Gestor de Redes Sociales</t>
  </si>
  <si>
    <t>MADELYN  PASCUAL VASQUEZ</t>
  </si>
  <si>
    <t>JAIRO GUAROA PEÑA HERNANDEZ</t>
  </si>
  <si>
    <t>Soporte Técnico Informático</t>
  </si>
  <si>
    <t>ORLANDO  ROSARIO AQUINO</t>
  </si>
  <si>
    <t>DIANA MANELLYS CABRERA TORRES</t>
  </si>
  <si>
    <t>JUANA MARIA HERRERA</t>
  </si>
  <si>
    <t>64-HELIPUERTO BARAHONA</t>
  </si>
  <si>
    <t>DOMINGO ANTONIO TORRES</t>
  </si>
  <si>
    <t>IRVING MOISES SANCHEZ GERALDO</t>
  </si>
  <si>
    <t>YEYZON ALCANTARA PIMENTEL</t>
  </si>
  <si>
    <t>ANULFO PEÑA</t>
  </si>
  <si>
    <t>ROBERTO ANTONIO  HERRERA SANCHEZ</t>
  </si>
  <si>
    <t>JESUS FABIAN BRITO</t>
  </si>
  <si>
    <t>15-. DEPARTAMENTO DE RECURSOS HUMANOS</t>
  </si>
  <si>
    <t>MILCIADES  BELLO QUEZADA</t>
  </si>
  <si>
    <t>JERIKA VIZCAINO DE LOS SANTOS</t>
  </si>
  <si>
    <t>Secretaria</t>
  </si>
  <si>
    <t>MARIO SEPULVEDA HERRERA</t>
  </si>
  <si>
    <t>Total  Empleados:121</t>
  </si>
  <si>
    <t>NOMINA DE EMPLEADOS CONTRATADOS TEMPORALES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</si>
</sst>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6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43" fontId="9" fillId="0" borderId="0" xfId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/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 wrapText="1"/>
    </xf>
    <xf numFmtId="43" fontId="0" fillId="0" borderId="0" xfId="0" applyNumberFormat="1"/>
    <xf numFmtId="43" fontId="2" fillId="0" borderId="0" xfId="0" applyNumberFormat="1" applyFont="1" applyAlignment="1">
      <alignment vertical="center"/>
    </xf>
    <xf numFmtId="43" fontId="3" fillId="2" borderId="2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vertical="center"/>
    </xf>
    <xf numFmtId="43" fontId="0" fillId="2" borderId="0" xfId="0" applyNumberFormat="1" applyFill="1"/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6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4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342899</xdr:colOff>
      <xdr:row>0</xdr:row>
      <xdr:rowOff>131494</xdr:rowOff>
    </xdr:from>
    <xdr:to>
      <xdr:col>7</xdr:col>
      <xdr:colOff>1000124</xdr:colOff>
      <xdr:row>4</xdr:row>
      <xdr:rowOff>152400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7AB2C26-D1DA-4C6C-AB59-27347E0EC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8421349" y="131494"/>
          <a:ext cx="5267325" cy="2583131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136</xdr:row>
      <xdr:rowOff>364074</xdr:rowOff>
    </xdr:from>
    <xdr:to>
      <xdr:col>2</xdr:col>
      <xdr:colOff>1510868</xdr:colOff>
      <xdr:row>136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2B047149-99C4-465A-BAF1-72273B6C7143}"/>
            </a:ext>
          </a:extLst>
        </xdr:cNvPr>
        <xdr:cNvCxnSpPr/>
      </xdr:nvCxnSpPr>
      <xdr:spPr>
        <a:xfrm flipV="1">
          <a:off x="2351809" y="71496774"/>
          <a:ext cx="535983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2162515</xdr:colOff>
      <xdr:row>136</xdr:row>
      <xdr:rowOff>237953</xdr:rowOff>
    </xdr:from>
    <xdr:to>
      <xdr:col>7</xdr:col>
      <xdr:colOff>2209593</xdr:colOff>
      <xdr:row>136</xdr:row>
      <xdr:rowOff>239190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6997251E-FCDB-431D-95A5-D24C69E2EE14}"/>
            </a:ext>
          </a:extLst>
        </xdr:cNvPr>
        <xdr:cNvCxnSpPr/>
      </xdr:nvCxnSpPr>
      <xdr:spPr>
        <a:xfrm flipV="1">
          <a:off x="20240965" y="71370653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136</xdr:row>
      <xdr:rowOff>373495</xdr:rowOff>
    </xdr:from>
    <xdr:to>
      <xdr:col>15</xdr:col>
      <xdr:colOff>200025</xdr:colOff>
      <xdr:row>136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3524136D-4006-4330-AFAA-C2EFF00B95AB}"/>
            </a:ext>
          </a:extLst>
        </xdr:cNvPr>
        <xdr:cNvCxnSpPr/>
      </xdr:nvCxnSpPr>
      <xdr:spPr>
        <a:xfrm>
          <a:off x="33708254" y="71506195"/>
          <a:ext cx="444889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150</xdr:row>
      <xdr:rowOff>341003</xdr:rowOff>
    </xdr:from>
    <xdr:to>
      <xdr:col>2</xdr:col>
      <xdr:colOff>1880177</xdr:colOff>
      <xdr:row>150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F616C866-2499-4C4F-8ED5-95A22405C0CD}"/>
            </a:ext>
          </a:extLst>
        </xdr:cNvPr>
        <xdr:cNvCxnSpPr/>
      </xdr:nvCxnSpPr>
      <xdr:spPr>
        <a:xfrm>
          <a:off x="2214047" y="76160003"/>
          <a:ext cx="586690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150</xdr:row>
      <xdr:rowOff>352714</xdr:rowOff>
    </xdr:from>
    <xdr:to>
      <xdr:col>7</xdr:col>
      <xdr:colOff>1549255</xdr:colOff>
      <xdr:row>150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16E13298-6A1A-4CAA-AA93-4FFE31D8E79C}"/>
            </a:ext>
          </a:extLst>
        </xdr:cNvPr>
        <xdr:cNvCxnSpPr/>
      </xdr:nvCxnSpPr>
      <xdr:spPr>
        <a:xfrm flipV="1">
          <a:off x="19796011" y="761717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CCEC-F26C-44D9-8D8C-4DE70E828851}">
  <sheetPr>
    <pageSetUpPr fitToPage="1"/>
  </sheetPr>
  <dimension ref="A1:Q156"/>
  <sheetViews>
    <sheetView tabSelected="1" view="pageBreakPreview" zoomScale="70" zoomScaleNormal="100" zoomScaleSheetLayoutView="70" workbookViewId="0">
      <selection activeCell="E9" sqref="E9"/>
    </sheetView>
  </sheetViews>
  <sheetFormatPr baseColWidth="10" defaultColWidth="9.140625" defaultRowHeight="20.25" x14ac:dyDescent="0.25"/>
  <cols>
    <col min="1" max="1" width="8.85546875" style="1" customWidth="1"/>
    <col min="2" max="2" width="84.140625" style="15" customWidth="1"/>
    <col min="3" max="3" width="80.140625" style="3" customWidth="1"/>
    <col min="4" max="4" width="55" style="3" customWidth="1"/>
    <col min="5" max="5" width="43" style="1" bestFit="1" customWidth="1"/>
    <col min="6" max="8" width="34.5703125" style="3" customWidth="1"/>
    <col min="9" max="9" width="35" style="3" customWidth="1"/>
    <col min="10" max="10" width="16.28515625" style="3" customWidth="1"/>
    <col min="11" max="11" width="31.7109375" style="3" customWidth="1"/>
    <col min="12" max="12" width="27.85546875" style="52" customWidth="1"/>
    <col min="13" max="14" width="27.85546875" style="14" customWidth="1"/>
    <col min="15" max="16" width="27.85546875" style="3" customWidth="1"/>
    <col min="17" max="17" width="31.7109375" style="3" customWidth="1"/>
    <col min="18" max="16384" width="9.140625" style="3"/>
  </cols>
  <sheetData>
    <row r="1" spans="1:17" ht="21" customHeight="1" x14ac:dyDescent="0.25">
      <c r="B1" s="1"/>
      <c r="C1" s="1"/>
      <c r="D1" s="1"/>
      <c r="F1" s="1"/>
      <c r="G1" s="1"/>
      <c r="H1" s="1"/>
      <c r="I1" s="1"/>
      <c r="J1" s="1"/>
      <c r="K1" s="1"/>
      <c r="L1" s="2"/>
      <c r="M1" s="2"/>
      <c r="N1" s="2"/>
      <c r="O1" s="1"/>
      <c r="P1" s="1"/>
      <c r="Q1" s="1"/>
    </row>
    <row r="2" spans="1:17" ht="47.25" customHeight="1" x14ac:dyDescent="0.25">
      <c r="B2" s="1"/>
      <c r="C2" s="1"/>
      <c r="D2" s="1"/>
      <c r="F2" s="1"/>
      <c r="G2" s="1"/>
      <c r="H2" s="1"/>
      <c r="I2" s="1"/>
      <c r="J2" s="1"/>
      <c r="K2" s="1"/>
      <c r="L2" s="2"/>
      <c r="M2" s="2"/>
      <c r="N2" s="2"/>
      <c r="O2" s="1"/>
      <c r="P2" s="1"/>
      <c r="Q2" s="1"/>
    </row>
    <row r="3" spans="1:17" ht="66.75" customHeight="1" x14ac:dyDescent="0.25">
      <c r="B3" s="1"/>
      <c r="C3" s="1"/>
      <c r="D3" s="1"/>
      <c r="F3" s="1"/>
      <c r="G3" s="1"/>
      <c r="H3" s="1"/>
      <c r="I3" s="1"/>
      <c r="J3" s="1"/>
      <c r="K3" s="1"/>
      <c r="L3" s="2"/>
      <c r="M3" s="2"/>
      <c r="N3" s="2"/>
      <c r="O3" s="1"/>
      <c r="P3" s="1"/>
      <c r="Q3" s="1"/>
    </row>
    <row r="4" spans="1:17" ht="66.75" customHeight="1" x14ac:dyDescent="0.25">
      <c r="B4" s="1"/>
      <c r="C4" s="1"/>
      <c r="D4" s="1"/>
      <c r="F4" s="1"/>
      <c r="G4" s="1"/>
      <c r="H4" s="1"/>
      <c r="I4" s="1"/>
      <c r="J4" s="1"/>
      <c r="K4" s="1"/>
      <c r="L4" s="2"/>
      <c r="M4" s="2"/>
      <c r="N4" s="2"/>
      <c r="O4" s="1"/>
      <c r="P4" s="1"/>
      <c r="Q4" s="1"/>
    </row>
    <row r="5" spans="1:17" ht="48.75" customHeight="1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51" customHeight="1" x14ac:dyDescent="0.25">
      <c r="A6" s="56" t="s">
        <v>236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spans="1:17" s="1" customFormat="1" ht="48" customHeight="1" x14ac:dyDescent="0.25">
      <c r="A7" s="4" t="s">
        <v>1</v>
      </c>
      <c r="B7" s="4" t="s">
        <v>2</v>
      </c>
      <c r="C7" s="5" t="s">
        <v>3</v>
      </c>
      <c r="D7" s="4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5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17</v>
      </c>
    </row>
    <row r="8" spans="1:17" s="13" customFormat="1" ht="45" customHeight="1" x14ac:dyDescent="0.25">
      <c r="A8" s="6">
        <v>1</v>
      </c>
      <c r="B8" s="7" t="s">
        <v>18</v>
      </c>
      <c r="C8" s="7" t="s">
        <v>19</v>
      </c>
      <c r="D8" s="8" t="s">
        <v>20</v>
      </c>
      <c r="E8" s="9" t="s">
        <v>21</v>
      </c>
      <c r="F8" s="9" t="s">
        <v>22</v>
      </c>
      <c r="G8" s="10">
        <v>45717</v>
      </c>
      <c r="H8" s="10">
        <v>45901</v>
      </c>
      <c r="I8" s="11">
        <v>126000</v>
      </c>
      <c r="J8" s="11"/>
      <c r="K8" s="12">
        <v>126000</v>
      </c>
      <c r="L8" s="11">
        <v>3616.2</v>
      </c>
      <c r="M8" s="11">
        <v>18221.29</v>
      </c>
      <c r="N8" s="11">
        <v>3830.4</v>
      </c>
      <c r="O8" s="11">
        <v>0</v>
      </c>
      <c r="P8" s="11">
        <f>+L8+M8+N8+O8</f>
        <v>25667.890000000003</v>
      </c>
      <c r="Q8" s="12">
        <f>+K8-P8</f>
        <v>100332.11</v>
      </c>
    </row>
    <row r="9" spans="1:17" s="13" customFormat="1" ht="45" customHeight="1" x14ac:dyDescent="0.25">
      <c r="A9" s="6">
        <v>2</v>
      </c>
      <c r="B9" s="7" t="s">
        <v>23</v>
      </c>
      <c r="C9" s="7" t="s">
        <v>19</v>
      </c>
      <c r="D9" s="8" t="s">
        <v>20</v>
      </c>
      <c r="E9" s="9" t="s">
        <v>21</v>
      </c>
      <c r="F9" s="9" t="s">
        <v>22</v>
      </c>
      <c r="G9" s="10">
        <v>45717</v>
      </c>
      <c r="H9" s="10">
        <v>45901</v>
      </c>
      <c r="I9" s="11">
        <v>92569.81</v>
      </c>
      <c r="J9" s="11"/>
      <c r="K9" s="12">
        <v>92569.81</v>
      </c>
      <c r="L9" s="11">
        <v>2656.75</v>
      </c>
      <c r="M9" s="11">
        <v>10357.67</v>
      </c>
      <c r="N9" s="11">
        <v>2814.12</v>
      </c>
      <c r="O9" s="11">
        <v>0</v>
      </c>
      <c r="P9" s="11">
        <f>+L9+M9+N9+O9</f>
        <v>15828.54</v>
      </c>
      <c r="Q9" s="12">
        <f>+K9-P9</f>
        <v>76741.26999999999</v>
      </c>
    </row>
    <row r="10" spans="1:17" s="13" customFormat="1" ht="45" customHeight="1" x14ac:dyDescent="0.25">
      <c r="A10" s="6">
        <v>3</v>
      </c>
      <c r="B10" s="7" t="s">
        <v>24</v>
      </c>
      <c r="C10" s="7" t="s">
        <v>25</v>
      </c>
      <c r="D10" s="8" t="s">
        <v>26</v>
      </c>
      <c r="E10" s="9" t="s">
        <v>21</v>
      </c>
      <c r="F10" s="9" t="s">
        <v>22</v>
      </c>
      <c r="G10" s="10">
        <v>45689</v>
      </c>
      <c r="H10" s="10">
        <v>45870</v>
      </c>
      <c r="I10" s="11">
        <v>60000</v>
      </c>
      <c r="J10" s="11">
        <v>0</v>
      </c>
      <c r="K10" s="12">
        <v>60000</v>
      </c>
      <c r="L10" s="11">
        <v>1722</v>
      </c>
      <c r="M10" s="11">
        <v>3486.65</v>
      </c>
      <c r="N10" s="11">
        <v>1824</v>
      </c>
      <c r="O10" s="11">
        <v>0</v>
      </c>
      <c r="P10" s="11">
        <f>+L10+M10+N10+O10</f>
        <v>7032.65</v>
      </c>
      <c r="Q10" s="12">
        <f>+K10-P10</f>
        <v>52967.35</v>
      </c>
    </row>
    <row r="11" spans="1:17" s="13" customFormat="1" ht="45" customHeight="1" x14ac:dyDescent="0.25">
      <c r="A11" s="6">
        <v>4</v>
      </c>
      <c r="B11" s="7" t="s">
        <v>27</v>
      </c>
      <c r="C11" s="7" t="s">
        <v>25</v>
      </c>
      <c r="D11" s="8" t="s">
        <v>28</v>
      </c>
      <c r="E11" s="9" t="s">
        <v>21</v>
      </c>
      <c r="F11" s="9" t="s">
        <v>22</v>
      </c>
      <c r="G11" s="10">
        <v>45444</v>
      </c>
      <c r="H11" s="10">
        <v>45809</v>
      </c>
      <c r="I11" s="11">
        <v>50000</v>
      </c>
      <c r="J11" s="11">
        <v>0</v>
      </c>
      <c r="K11" s="12">
        <v>50000</v>
      </c>
      <c r="L11" s="11">
        <v>1435</v>
      </c>
      <c r="M11" s="11">
        <v>1854</v>
      </c>
      <c r="N11" s="11">
        <v>1520</v>
      </c>
      <c r="O11" s="11">
        <v>0</v>
      </c>
      <c r="P11" s="11">
        <f>+L11+M11+N11+O11</f>
        <v>4809</v>
      </c>
      <c r="Q11" s="12">
        <f>+K11-P11</f>
        <v>45191</v>
      </c>
    </row>
    <row r="12" spans="1:17" s="13" customFormat="1" ht="45" customHeight="1" x14ac:dyDescent="0.25">
      <c r="A12" s="6">
        <v>5</v>
      </c>
      <c r="B12" s="7" t="s">
        <v>199</v>
      </c>
      <c r="C12" s="7" t="s">
        <v>25</v>
      </c>
      <c r="D12" s="8" t="s">
        <v>211</v>
      </c>
      <c r="E12" s="9" t="s">
        <v>21</v>
      </c>
      <c r="F12" s="9" t="s">
        <v>22</v>
      </c>
      <c r="G12" s="10">
        <v>45740</v>
      </c>
      <c r="H12" s="10" t="s">
        <v>200</v>
      </c>
      <c r="I12" s="11">
        <v>40000</v>
      </c>
      <c r="J12" s="11"/>
      <c r="K12" s="12">
        <v>40000</v>
      </c>
      <c r="L12" s="11">
        <v>1148</v>
      </c>
      <c r="M12" s="11">
        <v>442.65</v>
      </c>
      <c r="N12" s="11">
        <v>1216</v>
      </c>
      <c r="O12" s="11">
        <v>0</v>
      </c>
      <c r="P12" s="11">
        <v>2806.65</v>
      </c>
      <c r="Q12" s="12">
        <v>37193.35</v>
      </c>
    </row>
    <row r="13" spans="1:17" s="13" customFormat="1" ht="45" customHeight="1" x14ac:dyDescent="0.25">
      <c r="A13" s="6">
        <v>6</v>
      </c>
      <c r="B13" s="7" t="s">
        <v>201</v>
      </c>
      <c r="C13" s="7" t="s">
        <v>25</v>
      </c>
      <c r="D13" s="8" t="s">
        <v>211</v>
      </c>
      <c r="E13" s="9" t="s">
        <v>21</v>
      </c>
      <c r="F13" s="9" t="s">
        <v>22</v>
      </c>
      <c r="G13" s="10">
        <v>45740</v>
      </c>
      <c r="H13" s="10" t="s">
        <v>200</v>
      </c>
      <c r="I13" s="11">
        <v>40000</v>
      </c>
      <c r="J13" s="11"/>
      <c r="K13" s="12">
        <v>40000</v>
      </c>
      <c r="L13" s="11">
        <v>1148</v>
      </c>
      <c r="M13" s="11">
        <v>442.65</v>
      </c>
      <c r="N13" s="11">
        <v>1216</v>
      </c>
      <c r="O13" s="11">
        <v>0</v>
      </c>
      <c r="P13" s="11">
        <v>2806.65</v>
      </c>
      <c r="Q13" s="12">
        <v>37193.35</v>
      </c>
    </row>
    <row r="14" spans="1:17" s="13" customFormat="1" ht="45" customHeight="1" x14ac:dyDescent="0.25">
      <c r="A14" s="6">
        <v>7</v>
      </c>
      <c r="B14" s="7" t="s">
        <v>31</v>
      </c>
      <c r="C14" s="7" t="s">
        <v>25</v>
      </c>
      <c r="D14" s="8" t="s">
        <v>29</v>
      </c>
      <c r="E14" s="9" t="s">
        <v>21</v>
      </c>
      <c r="F14" s="9" t="s">
        <v>22</v>
      </c>
      <c r="G14" s="10">
        <v>45778</v>
      </c>
      <c r="H14" s="10">
        <v>45962</v>
      </c>
      <c r="I14" s="11">
        <v>40000</v>
      </c>
      <c r="J14" s="11"/>
      <c r="K14" s="12">
        <v>40000</v>
      </c>
      <c r="L14" s="11">
        <v>1148</v>
      </c>
      <c r="M14" s="11">
        <v>442.65</v>
      </c>
      <c r="N14" s="11">
        <v>1216</v>
      </c>
      <c r="O14" s="11">
        <v>0</v>
      </c>
      <c r="P14" s="11">
        <v>2806.65</v>
      </c>
      <c r="Q14" s="12">
        <v>37193.35</v>
      </c>
    </row>
    <row r="15" spans="1:17" s="13" customFormat="1" ht="45" customHeight="1" x14ac:dyDescent="0.25">
      <c r="A15" s="6">
        <v>8</v>
      </c>
      <c r="B15" s="7" t="s">
        <v>35</v>
      </c>
      <c r="C15" s="7" t="s">
        <v>33</v>
      </c>
      <c r="D15" s="8" t="s">
        <v>34</v>
      </c>
      <c r="E15" s="9" t="s">
        <v>21</v>
      </c>
      <c r="F15" s="9" t="s">
        <v>22</v>
      </c>
      <c r="G15" s="10">
        <v>45658</v>
      </c>
      <c r="H15" s="10">
        <v>45839</v>
      </c>
      <c r="I15" s="11">
        <v>35000</v>
      </c>
      <c r="J15" s="11">
        <v>0</v>
      </c>
      <c r="K15" s="12">
        <v>35000</v>
      </c>
      <c r="L15" s="11">
        <v>1004.5</v>
      </c>
      <c r="M15" s="11">
        <v>0</v>
      </c>
      <c r="N15" s="11">
        <v>1064</v>
      </c>
      <c r="O15" s="11">
        <v>0</v>
      </c>
      <c r="P15" s="11">
        <f>+L15+M15+N15+O15</f>
        <v>2068.5</v>
      </c>
      <c r="Q15" s="12">
        <f>+K15-P15</f>
        <v>32931.5</v>
      </c>
    </row>
    <row r="16" spans="1:17" s="13" customFormat="1" ht="45" customHeight="1" x14ac:dyDescent="0.25">
      <c r="A16" s="6">
        <v>9</v>
      </c>
      <c r="B16" s="7" t="s">
        <v>214</v>
      </c>
      <c r="C16" s="7" t="s">
        <v>33</v>
      </c>
      <c r="D16" s="8" t="s">
        <v>34</v>
      </c>
      <c r="E16" s="9" t="s">
        <v>21</v>
      </c>
      <c r="F16" s="9" t="s">
        <v>22</v>
      </c>
      <c r="G16" s="10">
        <v>45778</v>
      </c>
      <c r="H16" s="10">
        <v>45962</v>
      </c>
      <c r="I16" s="11">
        <v>20000</v>
      </c>
      <c r="J16" s="11">
        <v>0</v>
      </c>
      <c r="K16" s="12">
        <v>20000</v>
      </c>
      <c r="L16" s="11">
        <v>574</v>
      </c>
      <c r="M16" s="11">
        <v>0</v>
      </c>
      <c r="N16" s="11">
        <v>608</v>
      </c>
      <c r="O16" s="11">
        <v>0</v>
      </c>
      <c r="P16" s="11">
        <v>1182</v>
      </c>
      <c r="Q16" s="12">
        <v>18818</v>
      </c>
    </row>
    <row r="17" spans="1:17" s="13" customFormat="1" ht="45" customHeight="1" x14ac:dyDescent="0.25">
      <c r="A17" s="6">
        <v>10</v>
      </c>
      <c r="B17" s="7" t="s">
        <v>215</v>
      </c>
      <c r="C17" s="7" t="s">
        <v>33</v>
      </c>
      <c r="D17" s="8" t="s">
        <v>216</v>
      </c>
      <c r="E17" s="9" t="s">
        <v>21</v>
      </c>
      <c r="F17" s="9" t="s">
        <v>30</v>
      </c>
      <c r="G17" s="10">
        <v>45755</v>
      </c>
      <c r="H17" s="10">
        <v>45879</v>
      </c>
      <c r="I17" s="11">
        <v>50000</v>
      </c>
      <c r="J17" s="11">
        <v>0</v>
      </c>
      <c r="K17" s="12">
        <v>50000</v>
      </c>
      <c r="L17" s="11">
        <v>1435</v>
      </c>
      <c r="M17" s="11">
        <v>1854</v>
      </c>
      <c r="N17" s="11">
        <v>1520</v>
      </c>
      <c r="O17" s="11">
        <v>0</v>
      </c>
      <c r="P17" s="11">
        <v>4809</v>
      </c>
      <c r="Q17" s="12">
        <v>45191</v>
      </c>
    </row>
    <row r="18" spans="1:17" s="13" customFormat="1" ht="45" customHeight="1" x14ac:dyDescent="0.25">
      <c r="A18" s="6">
        <v>11</v>
      </c>
      <c r="B18" s="7" t="s">
        <v>217</v>
      </c>
      <c r="C18" s="7" t="s">
        <v>33</v>
      </c>
      <c r="D18" s="8" t="s">
        <v>34</v>
      </c>
      <c r="E18" s="9" t="s">
        <v>21</v>
      </c>
      <c r="F18" s="9" t="s">
        <v>30</v>
      </c>
      <c r="G18" s="10">
        <v>45778</v>
      </c>
      <c r="H18" s="10">
        <v>45962</v>
      </c>
      <c r="I18" s="11">
        <v>25000</v>
      </c>
      <c r="J18" s="11">
        <v>0</v>
      </c>
      <c r="K18" s="12">
        <v>25000</v>
      </c>
      <c r="L18" s="11">
        <v>717.5</v>
      </c>
      <c r="M18" s="11">
        <v>0</v>
      </c>
      <c r="N18" s="11">
        <v>760</v>
      </c>
      <c r="O18" s="11">
        <v>0</v>
      </c>
      <c r="P18" s="11">
        <v>1477.5</v>
      </c>
      <c r="Q18" s="12">
        <v>23522.5</v>
      </c>
    </row>
    <row r="19" spans="1:17" s="50" customFormat="1" ht="45" customHeight="1" x14ac:dyDescent="0.25">
      <c r="A19" s="6">
        <v>12</v>
      </c>
      <c r="B19" s="7" t="s">
        <v>184</v>
      </c>
      <c r="C19" s="7" t="s">
        <v>33</v>
      </c>
      <c r="D19" s="8" t="s">
        <v>185</v>
      </c>
      <c r="E19" s="9" t="s">
        <v>21</v>
      </c>
      <c r="F19" s="9" t="s">
        <v>30</v>
      </c>
      <c r="G19" s="10">
        <v>45726</v>
      </c>
      <c r="H19" s="10">
        <v>45910</v>
      </c>
      <c r="I19" s="11">
        <v>85000</v>
      </c>
      <c r="J19" s="11"/>
      <c r="K19" s="12">
        <v>85000</v>
      </c>
      <c r="L19" s="11">
        <v>2439.5</v>
      </c>
      <c r="M19" s="11">
        <v>8577.06</v>
      </c>
      <c r="N19" s="11">
        <v>2584</v>
      </c>
      <c r="O19" s="11">
        <v>0</v>
      </c>
      <c r="P19" s="11">
        <f>L19+M19+N19</f>
        <v>13600.56</v>
      </c>
      <c r="Q19" s="12">
        <f>+K19-P19</f>
        <v>71399.44</v>
      </c>
    </row>
    <row r="20" spans="1:17" s="13" customFormat="1" ht="45" customHeight="1" x14ac:dyDescent="0.25">
      <c r="A20" s="6">
        <v>13</v>
      </c>
      <c r="B20" s="7" t="s">
        <v>36</v>
      </c>
      <c r="C20" s="7" t="s">
        <v>33</v>
      </c>
      <c r="D20" s="8" t="s">
        <v>37</v>
      </c>
      <c r="E20" s="9" t="s">
        <v>21</v>
      </c>
      <c r="F20" s="9" t="s">
        <v>30</v>
      </c>
      <c r="G20" s="10">
        <v>45778</v>
      </c>
      <c r="H20" s="10">
        <v>45962</v>
      </c>
      <c r="I20" s="11">
        <v>50000</v>
      </c>
      <c r="J20" s="11"/>
      <c r="K20" s="12">
        <v>50000</v>
      </c>
      <c r="L20" s="11">
        <v>1435</v>
      </c>
      <c r="M20" s="11">
        <v>1854</v>
      </c>
      <c r="N20" s="11">
        <v>1520</v>
      </c>
      <c r="O20" s="11">
        <v>0</v>
      </c>
      <c r="P20" s="11">
        <v>4809</v>
      </c>
      <c r="Q20" s="12">
        <v>45191</v>
      </c>
    </row>
    <row r="21" spans="1:17" s="13" customFormat="1" ht="45" customHeight="1" x14ac:dyDescent="0.25">
      <c r="A21" s="6">
        <v>14</v>
      </c>
      <c r="B21" s="7" t="s">
        <v>38</v>
      </c>
      <c r="C21" s="7" t="s">
        <v>33</v>
      </c>
      <c r="D21" s="8" t="s">
        <v>34</v>
      </c>
      <c r="E21" s="9" t="s">
        <v>21</v>
      </c>
      <c r="F21" s="9" t="s">
        <v>22</v>
      </c>
      <c r="G21" s="10">
        <v>45627</v>
      </c>
      <c r="H21" s="10">
        <v>45809</v>
      </c>
      <c r="I21" s="11">
        <v>40000</v>
      </c>
      <c r="J21" s="11"/>
      <c r="K21" s="12">
        <v>40000</v>
      </c>
      <c r="L21" s="11">
        <v>1148</v>
      </c>
      <c r="M21" s="11">
        <v>442.65</v>
      </c>
      <c r="N21" s="11">
        <v>1216</v>
      </c>
      <c r="O21" s="11"/>
      <c r="P21" s="11">
        <f>L21+M21+N21</f>
        <v>2806.65</v>
      </c>
      <c r="Q21" s="12">
        <f>K21-P21</f>
        <v>37193.35</v>
      </c>
    </row>
    <row r="22" spans="1:17" s="13" customFormat="1" ht="45" customHeight="1" x14ac:dyDescent="0.25">
      <c r="A22" s="6">
        <v>15</v>
      </c>
      <c r="B22" s="7" t="s">
        <v>39</v>
      </c>
      <c r="C22" s="7" t="s">
        <v>33</v>
      </c>
      <c r="D22" s="8" t="s">
        <v>40</v>
      </c>
      <c r="E22" s="9" t="s">
        <v>21</v>
      </c>
      <c r="F22" s="9" t="s">
        <v>22</v>
      </c>
      <c r="G22" s="10">
        <v>45717</v>
      </c>
      <c r="H22" s="10">
        <v>45901</v>
      </c>
      <c r="I22" s="11">
        <v>50000</v>
      </c>
      <c r="J22" s="11">
        <v>0</v>
      </c>
      <c r="K22" s="12">
        <v>50000</v>
      </c>
      <c r="L22" s="11">
        <v>1435</v>
      </c>
      <c r="M22" s="11">
        <v>1854</v>
      </c>
      <c r="N22" s="11">
        <v>1520</v>
      </c>
      <c r="O22" s="11">
        <v>0</v>
      </c>
      <c r="P22" s="11">
        <f>+L22+M22+N22+O22</f>
        <v>4809</v>
      </c>
      <c r="Q22" s="12">
        <f t="shared" ref="Q22:Q38" si="0">+K22-P22</f>
        <v>45191</v>
      </c>
    </row>
    <row r="23" spans="1:17" s="13" customFormat="1" ht="45" customHeight="1" x14ac:dyDescent="0.25">
      <c r="A23" s="6">
        <v>16</v>
      </c>
      <c r="B23" s="7" t="s">
        <v>41</v>
      </c>
      <c r="C23" s="7" t="s">
        <v>42</v>
      </c>
      <c r="D23" s="8" t="s">
        <v>43</v>
      </c>
      <c r="E23" s="9" t="s">
        <v>21</v>
      </c>
      <c r="F23" s="9" t="s">
        <v>22</v>
      </c>
      <c r="G23" s="10">
        <v>45627</v>
      </c>
      <c r="H23" s="10">
        <v>45809</v>
      </c>
      <c r="I23" s="11">
        <v>70000</v>
      </c>
      <c r="J23" s="11"/>
      <c r="K23" s="12">
        <v>70000</v>
      </c>
      <c r="L23" s="11">
        <v>2009</v>
      </c>
      <c r="M23" s="11">
        <v>4682.2700000000004</v>
      </c>
      <c r="N23" s="11">
        <v>2128</v>
      </c>
      <c r="O23" s="11">
        <v>3430.92</v>
      </c>
      <c r="P23" s="11">
        <f>L23+M23+N23+O23</f>
        <v>12250.19</v>
      </c>
      <c r="Q23" s="12">
        <f t="shared" si="0"/>
        <v>57749.81</v>
      </c>
    </row>
    <row r="24" spans="1:17" s="13" customFormat="1" ht="45" customHeight="1" x14ac:dyDescent="0.25">
      <c r="A24" s="6">
        <v>17</v>
      </c>
      <c r="B24" s="7" t="s">
        <v>222</v>
      </c>
      <c r="C24" s="7" t="s">
        <v>42</v>
      </c>
      <c r="D24" s="8" t="s">
        <v>43</v>
      </c>
      <c r="E24" s="9" t="s">
        <v>21</v>
      </c>
      <c r="F24" s="9" t="s">
        <v>30</v>
      </c>
      <c r="G24" s="10">
        <v>45778</v>
      </c>
      <c r="H24" s="10">
        <v>45962</v>
      </c>
      <c r="I24" s="11">
        <v>60000</v>
      </c>
      <c r="J24" s="11">
        <v>0</v>
      </c>
      <c r="K24" s="12">
        <v>24000</v>
      </c>
      <c r="L24" s="11">
        <v>688.8</v>
      </c>
      <c r="M24" s="11">
        <v>0</v>
      </c>
      <c r="N24" s="11">
        <v>729.6</v>
      </c>
      <c r="O24" s="11"/>
      <c r="P24" s="11">
        <f>L24+N24</f>
        <v>1418.4</v>
      </c>
      <c r="Q24" s="12">
        <f>K24-P24</f>
        <v>22581.599999999999</v>
      </c>
    </row>
    <row r="25" spans="1:17" s="13" customFormat="1" ht="45" customHeight="1" x14ac:dyDescent="0.25">
      <c r="A25" s="6">
        <v>18</v>
      </c>
      <c r="B25" s="7" t="s">
        <v>45</v>
      </c>
      <c r="C25" s="7" t="s">
        <v>44</v>
      </c>
      <c r="D25" s="8" t="s">
        <v>46</v>
      </c>
      <c r="E25" s="9" t="s">
        <v>21</v>
      </c>
      <c r="F25" s="9" t="s">
        <v>22</v>
      </c>
      <c r="G25" s="10">
        <v>45717</v>
      </c>
      <c r="H25" s="10">
        <v>45901</v>
      </c>
      <c r="I25" s="11">
        <v>30000</v>
      </c>
      <c r="J25" s="11">
        <v>0</v>
      </c>
      <c r="K25" s="12">
        <v>30000</v>
      </c>
      <c r="L25" s="11">
        <v>861</v>
      </c>
      <c r="M25" s="11">
        <v>0</v>
      </c>
      <c r="N25" s="11">
        <v>912</v>
      </c>
      <c r="O25" s="11">
        <v>0</v>
      </c>
      <c r="P25" s="11">
        <f t="shared" ref="P25:P31" si="1">+L25+M25+N25+O25</f>
        <v>1773</v>
      </c>
      <c r="Q25" s="12">
        <f t="shared" si="0"/>
        <v>28227</v>
      </c>
    </row>
    <row r="26" spans="1:17" s="13" customFormat="1" ht="45" customHeight="1" x14ac:dyDescent="0.25">
      <c r="A26" s="6">
        <v>19</v>
      </c>
      <c r="B26" s="7" t="s">
        <v>47</v>
      </c>
      <c r="C26" s="7" t="s">
        <v>44</v>
      </c>
      <c r="D26" s="8" t="s">
        <v>48</v>
      </c>
      <c r="E26" s="9" t="s">
        <v>21</v>
      </c>
      <c r="F26" s="9" t="s">
        <v>30</v>
      </c>
      <c r="G26" s="10">
        <v>45627</v>
      </c>
      <c r="H26" s="10">
        <v>45809</v>
      </c>
      <c r="I26" s="11">
        <v>30000</v>
      </c>
      <c r="J26" s="11">
        <v>0</v>
      </c>
      <c r="K26" s="12">
        <v>30000</v>
      </c>
      <c r="L26" s="11">
        <v>861</v>
      </c>
      <c r="M26" s="11">
        <v>0</v>
      </c>
      <c r="N26" s="11">
        <v>912</v>
      </c>
      <c r="O26" s="11">
        <v>0</v>
      </c>
      <c r="P26" s="11">
        <f t="shared" si="1"/>
        <v>1773</v>
      </c>
      <c r="Q26" s="12">
        <f t="shared" si="0"/>
        <v>28227</v>
      </c>
    </row>
    <row r="27" spans="1:17" s="13" customFormat="1" ht="45" customHeight="1" x14ac:dyDescent="0.25">
      <c r="A27" s="6">
        <v>20</v>
      </c>
      <c r="B27" s="7" t="s">
        <v>218</v>
      </c>
      <c r="C27" s="7" t="s">
        <v>44</v>
      </c>
      <c r="D27" s="8" t="s">
        <v>219</v>
      </c>
      <c r="E27" s="9" t="s">
        <v>21</v>
      </c>
      <c r="F27" s="9" t="s">
        <v>22</v>
      </c>
      <c r="G27" s="10">
        <v>45778</v>
      </c>
      <c r="H27" s="10">
        <v>45962</v>
      </c>
      <c r="I27" s="11">
        <v>40000</v>
      </c>
      <c r="J27" s="11"/>
      <c r="K27" s="12">
        <v>40000</v>
      </c>
      <c r="L27" s="11">
        <v>1148</v>
      </c>
      <c r="M27" s="11">
        <v>442.65</v>
      </c>
      <c r="N27" s="11">
        <v>1216</v>
      </c>
      <c r="O27" s="11">
        <v>0</v>
      </c>
      <c r="P27" s="11">
        <v>2806.65</v>
      </c>
      <c r="Q27" s="12">
        <v>37193.35</v>
      </c>
    </row>
    <row r="28" spans="1:17" s="13" customFormat="1" ht="45" customHeight="1" x14ac:dyDescent="0.25">
      <c r="A28" s="6">
        <v>21</v>
      </c>
      <c r="B28" s="7" t="s">
        <v>49</v>
      </c>
      <c r="C28" s="7" t="s">
        <v>44</v>
      </c>
      <c r="D28" s="8" t="s">
        <v>48</v>
      </c>
      <c r="E28" s="9" t="s">
        <v>21</v>
      </c>
      <c r="F28" s="9" t="s">
        <v>30</v>
      </c>
      <c r="G28" s="10">
        <v>45689</v>
      </c>
      <c r="H28" s="10">
        <v>45870</v>
      </c>
      <c r="I28" s="11">
        <v>30000</v>
      </c>
      <c r="J28" s="11">
        <v>0</v>
      </c>
      <c r="K28" s="12">
        <v>30000</v>
      </c>
      <c r="L28" s="11">
        <v>861</v>
      </c>
      <c r="M28" s="11">
        <v>0</v>
      </c>
      <c r="N28" s="11">
        <v>912</v>
      </c>
      <c r="O28" s="11">
        <v>0</v>
      </c>
      <c r="P28" s="11">
        <f t="shared" si="1"/>
        <v>1773</v>
      </c>
      <c r="Q28" s="12">
        <f t="shared" si="0"/>
        <v>28227</v>
      </c>
    </row>
    <row r="29" spans="1:17" s="13" customFormat="1" ht="45" customHeight="1" x14ac:dyDescent="0.25">
      <c r="A29" s="6">
        <v>22</v>
      </c>
      <c r="B29" s="7" t="s">
        <v>50</v>
      </c>
      <c r="C29" s="7" t="s">
        <v>51</v>
      </c>
      <c r="D29" s="8" t="s">
        <v>52</v>
      </c>
      <c r="E29" s="9" t="s">
        <v>21</v>
      </c>
      <c r="F29" s="9" t="s">
        <v>22</v>
      </c>
      <c r="G29" s="10">
        <v>45689</v>
      </c>
      <c r="H29" s="10">
        <v>45870</v>
      </c>
      <c r="I29" s="11">
        <v>30000</v>
      </c>
      <c r="J29" s="11">
        <v>0</v>
      </c>
      <c r="K29" s="12">
        <v>30000</v>
      </c>
      <c r="L29" s="11">
        <v>861</v>
      </c>
      <c r="M29" s="11">
        <v>0</v>
      </c>
      <c r="N29" s="11">
        <v>912</v>
      </c>
      <c r="O29" s="11">
        <v>0</v>
      </c>
      <c r="P29" s="11">
        <f t="shared" si="1"/>
        <v>1773</v>
      </c>
      <c r="Q29" s="12">
        <f t="shared" si="0"/>
        <v>28227</v>
      </c>
    </row>
    <row r="30" spans="1:17" s="13" customFormat="1" ht="45" customHeight="1" x14ac:dyDescent="0.25">
      <c r="A30" s="6">
        <v>23</v>
      </c>
      <c r="B30" s="7" t="s">
        <v>198</v>
      </c>
      <c r="C30" s="7" t="s">
        <v>51</v>
      </c>
      <c r="D30" s="8" t="s">
        <v>54</v>
      </c>
      <c r="E30" s="9" t="s">
        <v>21</v>
      </c>
      <c r="F30" s="9" t="s">
        <v>30</v>
      </c>
      <c r="G30" s="10">
        <v>45383</v>
      </c>
      <c r="H30" s="10">
        <v>45809</v>
      </c>
      <c r="I30" s="11">
        <v>20000</v>
      </c>
      <c r="J30" s="11">
        <v>0</v>
      </c>
      <c r="K30" s="12">
        <v>20000</v>
      </c>
      <c r="L30" s="11">
        <v>574</v>
      </c>
      <c r="M30" s="11">
        <v>0</v>
      </c>
      <c r="N30" s="11">
        <v>608</v>
      </c>
      <c r="O30" s="11">
        <v>0</v>
      </c>
      <c r="P30" s="11">
        <f t="shared" si="1"/>
        <v>1182</v>
      </c>
      <c r="Q30" s="12">
        <f t="shared" si="0"/>
        <v>18818</v>
      </c>
    </row>
    <row r="31" spans="1:17" s="13" customFormat="1" ht="45" customHeight="1" x14ac:dyDescent="0.25">
      <c r="A31" s="6">
        <v>24</v>
      </c>
      <c r="B31" s="7" t="s">
        <v>53</v>
      </c>
      <c r="C31" s="7" t="s">
        <v>51</v>
      </c>
      <c r="D31" s="8" t="s">
        <v>48</v>
      </c>
      <c r="E31" s="9" t="s">
        <v>21</v>
      </c>
      <c r="F31" s="9" t="s">
        <v>30</v>
      </c>
      <c r="G31" s="10">
        <v>45627</v>
      </c>
      <c r="H31" s="10">
        <v>45809</v>
      </c>
      <c r="I31" s="11">
        <v>30000</v>
      </c>
      <c r="J31" s="11"/>
      <c r="K31" s="12">
        <v>30000</v>
      </c>
      <c r="L31" s="11">
        <v>861</v>
      </c>
      <c r="M31" s="11"/>
      <c r="N31" s="11">
        <v>912</v>
      </c>
      <c r="O31" s="11"/>
      <c r="P31" s="11">
        <f t="shared" si="1"/>
        <v>1773</v>
      </c>
      <c r="Q31" s="12">
        <f t="shared" si="0"/>
        <v>28227</v>
      </c>
    </row>
    <row r="32" spans="1:17" s="13" customFormat="1" ht="45" customHeight="1" x14ac:dyDescent="0.25">
      <c r="A32" s="6">
        <v>25</v>
      </c>
      <c r="B32" s="7" t="s">
        <v>55</v>
      </c>
      <c r="C32" s="7" t="s">
        <v>51</v>
      </c>
      <c r="D32" s="8" t="s">
        <v>56</v>
      </c>
      <c r="E32" s="9" t="s">
        <v>21</v>
      </c>
      <c r="F32" s="9" t="s">
        <v>22</v>
      </c>
      <c r="G32" s="10">
        <v>45627</v>
      </c>
      <c r="H32" s="10">
        <v>45809</v>
      </c>
      <c r="I32" s="11">
        <v>50000</v>
      </c>
      <c r="J32" s="11"/>
      <c r="K32" s="12">
        <v>50000</v>
      </c>
      <c r="L32" s="11">
        <v>1435</v>
      </c>
      <c r="M32" s="11">
        <v>1854</v>
      </c>
      <c r="N32" s="11">
        <v>1520</v>
      </c>
      <c r="O32" s="11"/>
      <c r="P32" s="11">
        <f>L32+M32+N32</f>
        <v>4809</v>
      </c>
      <c r="Q32" s="12">
        <f t="shared" si="0"/>
        <v>45191</v>
      </c>
    </row>
    <row r="33" spans="1:17" s="13" customFormat="1" ht="45" customHeight="1" x14ac:dyDescent="0.25">
      <c r="A33" s="6">
        <v>26</v>
      </c>
      <c r="B33" s="7" t="s">
        <v>231</v>
      </c>
      <c r="C33" s="7" t="s">
        <v>230</v>
      </c>
      <c r="D33" s="8" t="s">
        <v>48</v>
      </c>
      <c r="E33" s="9" t="s">
        <v>21</v>
      </c>
      <c r="F33" s="9" t="s">
        <v>22</v>
      </c>
      <c r="G33" s="10">
        <v>45778</v>
      </c>
      <c r="H33" s="10">
        <v>45962</v>
      </c>
      <c r="I33" s="11">
        <v>40000</v>
      </c>
      <c r="J33" s="11"/>
      <c r="K33" s="12">
        <v>40000</v>
      </c>
      <c r="L33" s="11">
        <v>1148</v>
      </c>
      <c r="M33" s="11">
        <v>442.65</v>
      </c>
      <c r="N33" s="11">
        <v>1216</v>
      </c>
      <c r="O33" s="11">
        <v>0</v>
      </c>
      <c r="P33" s="11">
        <v>2806.65</v>
      </c>
      <c r="Q33" s="12">
        <v>37193.35</v>
      </c>
    </row>
    <row r="34" spans="1:17" s="13" customFormat="1" ht="45" customHeight="1" x14ac:dyDescent="0.25">
      <c r="A34" s="6">
        <v>27</v>
      </c>
      <c r="B34" s="7" t="s">
        <v>232</v>
      </c>
      <c r="C34" s="7" t="s">
        <v>230</v>
      </c>
      <c r="D34" s="8" t="s">
        <v>233</v>
      </c>
      <c r="E34" s="9" t="s">
        <v>21</v>
      </c>
      <c r="F34" s="9" t="s">
        <v>30</v>
      </c>
      <c r="G34" s="10">
        <v>45778</v>
      </c>
      <c r="H34" s="10">
        <v>45962</v>
      </c>
      <c r="I34" s="11">
        <v>30000</v>
      </c>
      <c r="J34" s="11">
        <v>0</v>
      </c>
      <c r="K34" s="12">
        <v>30000</v>
      </c>
      <c r="L34" s="11">
        <v>861</v>
      </c>
      <c r="M34" s="11">
        <v>0</v>
      </c>
      <c r="N34" s="11">
        <v>912</v>
      </c>
      <c r="O34" s="11">
        <v>0</v>
      </c>
      <c r="P34" s="11">
        <v>1773</v>
      </c>
      <c r="Q34" s="12">
        <v>28227</v>
      </c>
    </row>
    <row r="35" spans="1:17" s="13" customFormat="1" ht="45" customHeight="1" x14ac:dyDescent="0.25">
      <c r="A35" s="6">
        <v>28</v>
      </c>
      <c r="B35" s="7" t="s">
        <v>57</v>
      </c>
      <c r="C35" s="7" t="s">
        <v>58</v>
      </c>
      <c r="D35" s="8" t="s">
        <v>166</v>
      </c>
      <c r="E35" s="9" t="s">
        <v>21</v>
      </c>
      <c r="F35" s="9" t="s">
        <v>22</v>
      </c>
      <c r="G35" s="10">
        <v>45627</v>
      </c>
      <c r="H35" s="10">
        <v>45809</v>
      </c>
      <c r="I35" s="11">
        <v>26250</v>
      </c>
      <c r="J35" s="11">
        <v>0</v>
      </c>
      <c r="K35" s="12">
        <v>26250</v>
      </c>
      <c r="L35" s="11">
        <v>753.38</v>
      </c>
      <c r="M35" s="11">
        <v>0</v>
      </c>
      <c r="N35" s="11">
        <v>798</v>
      </c>
      <c r="O35" s="11">
        <v>0</v>
      </c>
      <c r="P35" s="11">
        <f t="shared" ref="P35:P37" si="2">+L35+M35+N35+O35</f>
        <v>1551.38</v>
      </c>
      <c r="Q35" s="12">
        <f t="shared" si="0"/>
        <v>24698.62</v>
      </c>
    </row>
    <row r="36" spans="1:17" s="13" customFormat="1" ht="45" customHeight="1" x14ac:dyDescent="0.25">
      <c r="A36" s="6">
        <v>29</v>
      </c>
      <c r="B36" s="7" t="s">
        <v>178</v>
      </c>
      <c r="C36" s="7" t="s">
        <v>58</v>
      </c>
      <c r="D36" s="8" t="s">
        <v>166</v>
      </c>
      <c r="E36" s="9" t="s">
        <v>21</v>
      </c>
      <c r="F36" s="9" t="s">
        <v>22</v>
      </c>
      <c r="G36" s="10">
        <v>45689</v>
      </c>
      <c r="H36" s="10">
        <v>45870</v>
      </c>
      <c r="I36" s="11">
        <v>26250</v>
      </c>
      <c r="J36" s="11">
        <v>0</v>
      </c>
      <c r="K36" s="12">
        <v>26250</v>
      </c>
      <c r="L36" s="11">
        <v>753.38</v>
      </c>
      <c r="M36" s="11">
        <v>0</v>
      </c>
      <c r="N36" s="11">
        <v>798</v>
      </c>
      <c r="O36" s="11">
        <v>0</v>
      </c>
      <c r="P36" s="11">
        <f t="shared" si="2"/>
        <v>1551.38</v>
      </c>
      <c r="Q36" s="12">
        <f t="shared" si="0"/>
        <v>24698.62</v>
      </c>
    </row>
    <row r="37" spans="1:17" s="13" customFormat="1" ht="45" customHeight="1" x14ac:dyDescent="0.25">
      <c r="A37" s="6">
        <v>30</v>
      </c>
      <c r="B37" s="7" t="s">
        <v>179</v>
      </c>
      <c r="C37" s="7" t="s">
        <v>58</v>
      </c>
      <c r="D37" s="8" t="s">
        <v>166</v>
      </c>
      <c r="E37" s="9" t="s">
        <v>21</v>
      </c>
      <c r="F37" s="9" t="s">
        <v>22</v>
      </c>
      <c r="G37" s="10">
        <v>45689</v>
      </c>
      <c r="H37" s="10">
        <v>45870</v>
      </c>
      <c r="I37" s="11">
        <v>26250</v>
      </c>
      <c r="J37" s="11">
        <v>0</v>
      </c>
      <c r="K37" s="12">
        <v>26250</v>
      </c>
      <c r="L37" s="11">
        <v>753.38</v>
      </c>
      <c r="M37" s="11">
        <v>0</v>
      </c>
      <c r="N37" s="11">
        <v>798</v>
      </c>
      <c r="O37" s="11">
        <v>0</v>
      </c>
      <c r="P37" s="11">
        <f t="shared" si="2"/>
        <v>1551.38</v>
      </c>
      <c r="Q37" s="12">
        <f t="shared" si="0"/>
        <v>24698.62</v>
      </c>
    </row>
    <row r="38" spans="1:17" s="13" customFormat="1" ht="45" customHeight="1" x14ac:dyDescent="0.25">
      <c r="A38" s="6">
        <v>31</v>
      </c>
      <c r="B38" s="7" t="s">
        <v>168</v>
      </c>
      <c r="C38" s="7" t="s">
        <v>58</v>
      </c>
      <c r="D38" s="8" t="s">
        <v>166</v>
      </c>
      <c r="E38" s="9" t="s">
        <v>21</v>
      </c>
      <c r="F38" s="9" t="s">
        <v>22</v>
      </c>
      <c r="G38" s="10">
        <v>45659</v>
      </c>
      <c r="H38" s="10">
        <v>45839</v>
      </c>
      <c r="I38" s="11">
        <v>26250</v>
      </c>
      <c r="J38" s="11"/>
      <c r="K38" s="11">
        <v>26250</v>
      </c>
      <c r="L38" s="11">
        <v>753.38</v>
      </c>
      <c r="M38" s="11"/>
      <c r="N38" s="11">
        <v>798</v>
      </c>
      <c r="O38" s="11"/>
      <c r="P38" s="11">
        <f>L38+N38</f>
        <v>1551.38</v>
      </c>
      <c r="Q38" s="12">
        <f t="shared" si="0"/>
        <v>24698.62</v>
      </c>
    </row>
    <row r="39" spans="1:17" s="13" customFormat="1" ht="45" customHeight="1" x14ac:dyDescent="0.25">
      <c r="A39" s="6">
        <v>32</v>
      </c>
      <c r="B39" s="7" t="s">
        <v>169</v>
      </c>
      <c r="C39" s="7" t="s">
        <v>58</v>
      </c>
      <c r="D39" s="8" t="s">
        <v>166</v>
      </c>
      <c r="E39" s="9" t="s">
        <v>21</v>
      </c>
      <c r="F39" s="9" t="s">
        <v>22</v>
      </c>
      <c r="G39" s="10">
        <v>45659</v>
      </c>
      <c r="H39" s="10">
        <v>45839</v>
      </c>
      <c r="I39" s="11">
        <v>26250</v>
      </c>
      <c r="J39" s="11"/>
      <c r="K39" s="11">
        <v>26250</v>
      </c>
      <c r="L39" s="11">
        <v>753.38</v>
      </c>
      <c r="M39" s="11"/>
      <c r="N39" s="11">
        <v>798</v>
      </c>
      <c r="O39" s="11"/>
      <c r="P39" s="11">
        <f>L39+N39</f>
        <v>1551.38</v>
      </c>
      <c r="Q39" s="12">
        <f>K39-P39</f>
        <v>24698.62</v>
      </c>
    </row>
    <row r="40" spans="1:17" s="13" customFormat="1" ht="45" customHeight="1" x14ac:dyDescent="0.25">
      <c r="A40" s="6">
        <v>33</v>
      </c>
      <c r="B40" s="7" t="s">
        <v>59</v>
      </c>
      <c r="C40" s="7" t="s">
        <v>58</v>
      </c>
      <c r="D40" s="8" t="s">
        <v>166</v>
      </c>
      <c r="E40" s="9" t="s">
        <v>21</v>
      </c>
      <c r="F40" s="9" t="s">
        <v>22</v>
      </c>
      <c r="G40" s="10">
        <v>45627</v>
      </c>
      <c r="H40" s="10">
        <v>45809</v>
      </c>
      <c r="I40" s="11">
        <v>26250</v>
      </c>
      <c r="J40" s="11"/>
      <c r="K40" s="12">
        <v>26250</v>
      </c>
      <c r="L40" s="11">
        <v>753.38</v>
      </c>
      <c r="M40" s="11"/>
      <c r="N40" s="11">
        <v>798</v>
      </c>
      <c r="O40" s="11"/>
      <c r="P40" s="11">
        <f>+L40+M40+N40+O40</f>
        <v>1551.38</v>
      </c>
      <c r="Q40" s="12">
        <f>+K40-P40</f>
        <v>24698.62</v>
      </c>
    </row>
    <row r="41" spans="1:17" s="13" customFormat="1" ht="45" customHeight="1" x14ac:dyDescent="0.25">
      <c r="A41" s="6">
        <v>34</v>
      </c>
      <c r="B41" s="7" t="s">
        <v>60</v>
      </c>
      <c r="C41" s="7" t="s">
        <v>58</v>
      </c>
      <c r="D41" s="8" t="s">
        <v>166</v>
      </c>
      <c r="E41" s="9" t="s">
        <v>21</v>
      </c>
      <c r="F41" s="9" t="s">
        <v>22</v>
      </c>
      <c r="G41" s="10">
        <v>45778</v>
      </c>
      <c r="H41" s="10">
        <v>45962</v>
      </c>
      <c r="I41" s="11">
        <v>26250</v>
      </c>
      <c r="J41" s="11"/>
      <c r="K41" s="12">
        <v>26250</v>
      </c>
      <c r="L41" s="11">
        <v>753.38</v>
      </c>
      <c r="M41" s="11">
        <v>0</v>
      </c>
      <c r="N41" s="11">
        <v>798</v>
      </c>
      <c r="O41" s="11">
        <v>0</v>
      </c>
      <c r="P41" s="11">
        <v>1551.38</v>
      </c>
      <c r="Q41" s="12">
        <v>24698.62</v>
      </c>
    </row>
    <row r="42" spans="1:17" s="13" customFormat="1" ht="45" customHeight="1" x14ac:dyDescent="0.25">
      <c r="A42" s="6">
        <v>35</v>
      </c>
      <c r="B42" s="7" t="s">
        <v>226</v>
      </c>
      <c r="C42" s="7" t="s">
        <v>58</v>
      </c>
      <c r="D42" s="8" t="s">
        <v>166</v>
      </c>
      <c r="E42" s="9" t="s">
        <v>21</v>
      </c>
      <c r="F42" s="9" t="s">
        <v>22</v>
      </c>
      <c r="G42" s="10">
        <v>45778</v>
      </c>
      <c r="H42" s="10">
        <v>45962</v>
      </c>
      <c r="I42" s="11">
        <v>26250</v>
      </c>
      <c r="J42" s="11"/>
      <c r="K42" s="12">
        <v>26250</v>
      </c>
      <c r="L42" s="11">
        <v>753.38</v>
      </c>
      <c r="M42" s="11">
        <v>0</v>
      </c>
      <c r="N42" s="11">
        <v>798</v>
      </c>
      <c r="O42" s="11">
        <v>0</v>
      </c>
      <c r="P42" s="11">
        <v>1551.38</v>
      </c>
      <c r="Q42" s="12">
        <v>24698.62</v>
      </c>
    </row>
    <row r="43" spans="1:17" s="13" customFormat="1" ht="45" customHeight="1" x14ac:dyDescent="0.25">
      <c r="A43" s="6">
        <v>36</v>
      </c>
      <c r="B43" s="7" t="s">
        <v>234</v>
      </c>
      <c r="C43" s="7" t="s">
        <v>58</v>
      </c>
      <c r="D43" s="8" t="s">
        <v>166</v>
      </c>
      <c r="E43" s="9" t="s">
        <v>21</v>
      </c>
      <c r="F43" s="9" t="s">
        <v>22</v>
      </c>
      <c r="G43" s="10">
        <v>45778</v>
      </c>
      <c r="H43" s="10">
        <v>45962</v>
      </c>
      <c r="I43" s="11">
        <v>30000</v>
      </c>
      <c r="J43" s="11">
        <v>0</v>
      </c>
      <c r="K43" s="12">
        <v>30000</v>
      </c>
      <c r="L43" s="11">
        <v>861</v>
      </c>
      <c r="M43" s="11">
        <v>0</v>
      </c>
      <c r="N43" s="11">
        <v>912</v>
      </c>
      <c r="O43" s="11">
        <v>0</v>
      </c>
      <c r="P43" s="11">
        <v>1773</v>
      </c>
      <c r="Q43" s="12">
        <v>28227</v>
      </c>
    </row>
    <row r="44" spans="1:17" s="13" customFormat="1" ht="45" customHeight="1" x14ac:dyDescent="0.25">
      <c r="A44" s="6">
        <v>37</v>
      </c>
      <c r="B44" s="7" t="s">
        <v>61</v>
      </c>
      <c r="C44" s="7" t="s">
        <v>62</v>
      </c>
      <c r="D44" s="8" t="s">
        <v>63</v>
      </c>
      <c r="E44" s="9" t="s">
        <v>21</v>
      </c>
      <c r="F44" s="9" t="s">
        <v>22</v>
      </c>
      <c r="G44" s="10">
        <v>45659</v>
      </c>
      <c r="H44" s="10">
        <v>45839</v>
      </c>
      <c r="I44" s="11">
        <v>25000</v>
      </c>
      <c r="J44" s="11">
        <v>0</v>
      </c>
      <c r="K44" s="12">
        <v>25000</v>
      </c>
      <c r="L44" s="11">
        <v>717.5</v>
      </c>
      <c r="M44" s="11">
        <v>0</v>
      </c>
      <c r="N44" s="11">
        <v>760</v>
      </c>
      <c r="O44" s="11">
        <v>0</v>
      </c>
      <c r="P44" s="11">
        <f>+L44+M44+N44+O44</f>
        <v>1477.5</v>
      </c>
      <c r="Q44" s="12">
        <f t="shared" ref="Q44:Q49" si="3">+K44-P44</f>
        <v>23522.5</v>
      </c>
    </row>
    <row r="45" spans="1:17" s="13" customFormat="1" ht="45" customHeight="1" x14ac:dyDescent="0.25">
      <c r="A45" s="6">
        <v>38</v>
      </c>
      <c r="B45" s="7" t="s">
        <v>64</v>
      </c>
      <c r="C45" s="7" t="s">
        <v>62</v>
      </c>
      <c r="D45" s="8" t="s">
        <v>63</v>
      </c>
      <c r="E45" s="9" t="s">
        <v>21</v>
      </c>
      <c r="F45" s="9" t="s">
        <v>22</v>
      </c>
      <c r="G45" s="10">
        <v>45659</v>
      </c>
      <c r="H45" s="10">
        <v>45839</v>
      </c>
      <c r="I45" s="11">
        <v>25000</v>
      </c>
      <c r="J45" s="11">
        <v>0</v>
      </c>
      <c r="K45" s="12">
        <v>25000</v>
      </c>
      <c r="L45" s="11">
        <v>717.5</v>
      </c>
      <c r="M45" s="11">
        <v>0</v>
      </c>
      <c r="N45" s="11">
        <v>760</v>
      </c>
      <c r="O45" s="11">
        <v>0</v>
      </c>
      <c r="P45" s="11">
        <f>+L45+M45+N45+O45</f>
        <v>1477.5</v>
      </c>
      <c r="Q45" s="12">
        <f t="shared" si="3"/>
        <v>23522.5</v>
      </c>
    </row>
    <row r="46" spans="1:17" s="13" customFormat="1" ht="43.5" customHeight="1" x14ac:dyDescent="0.25">
      <c r="A46" s="6">
        <v>39</v>
      </c>
      <c r="B46" s="7" t="s">
        <v>65</v>
      </c>
      <c r="C46" s="7" t="s">
        <v>62</v>
      </c>
      <c r="D46" s="8" t="s">
        <v>48</v>
      </c>
      <c r="E46" s="9" t="s">
        <v>21</v>
      </c>
      <c r="F46" s="9" t="s">
        <v>22</v>
      </c>
      <c r="G46" s="10">
        <v>45659</v>
      </c>
      <c r="H46" s="10">
        <v>45839</v>
      </c>
      <c r="I46" s="11">
        <v>25000</v>
      </c>
      <c r="J46" s="11">
        <v>0</v>
      </c>
      <c r="K46" s="12">
        <v>25000</v>
      </c>
      <c r="L46" s="11">
        <v>717.5</v>
      </c>
      <c r="M46" s="11">
        <v>0</v>
      </c>
      <c r="N46" s="11">
        <v>760</v>
      </c>
      <c r="O46" s="11">
        <v>0</v>
      </c>
      <c r="P46" s="11">
        <f>+L46+M46+N46+O46</f>
        <v>1477.5</v>
      </c>
      <c r="Q46" s="12">
        <f t="shared" si="3"/>
        <v>23522.5</v>
      </c>
    </row>
    <row r="47" spans="1:17" s="13" customFormat="1" ht="45" customHeight="1" x14ac:dyDescent="0.25">
      <c r="A47" s="6">
        <v>40</v>
      </c>
      <c r="B47" s="7" t="s">
        <v>66</v>
      </c>
      <c r="C47" s="7" t="s">
        <v>62</v>
      </c>
      <c r="D47" s="8" t="s">
        <v>32</v>
      </c>
      <c r="E47" s="9" t="s">
        <v>21</v>
      </c>
      <c r="F47" s="9" t="s">
        <v>22</v>
      </c>
      <c r="G47" s="10">
        <v>45717</v>
      </c>
      <c r="H47" s="10">
        <v>45901</v>
      </c>
      <c r="I47" s="11">
        <v>25000</v>
      </c>
      <c r="J47" s="11">
        <v>0</v>
      </c>
      <c r="K47" s="12">
        <v>25000</v>
      </c>
      <c r="L47" s="11">
        <v>717.5</v>
      </c>
      <c r="M47" s="11">
        <v>0</v>
      </c>
      <c r="N47" s="11">
        <v>760</v>
      </c>
      <c r="O47" s="11">
        <v>1715.46</v>
      </c>
      <c r="P47" s="11">
        <f>+L47+M47+N47+O47</f>
        <v>3192.96</v>
      </c>
      <c r="Q47" s="12">
        <f t="shared" si="3"/>
        <v>21807.040000000001</v>
      </c>
    </row>
    <row r="48" spans="1:17" s="13" customFormat="1" ht="45" customHeight="1" x14ac:dyDescent="0.25">
      <c r="A48" s="6">
        <v>41</v>
      </c>
      <c r="B48" s="7" t="s">
        <v>69</v>
      </c>
      <c r="C48" s="7" t="s">
        <v>67</v>
      </c>
      <c r="D48" s="8" t="s">
        <v>70</v>
      </c>
      <c r="E48" s="9" t="s">
        <v>21</v>
      </c>
      <c r="F48" s="9" t="s">
        <v>30</v>
      </c>
      <c r="G48" s="10">
        <v>45748</v>
      </c>
      <c r="H48" s="10">
        <v>45931</v>
      </c>
      <c r="I48" s="11">
        <v>50000</v>
      </c>
      <c r="J48" s="11">
        <v>0</v>
      </c>
      <c r="K48" s="12">
        <v>50000</v>
      </c>
      <c r="L48" s="11">
        <v>1435</v>
      </c>
      <c r="M48" s="11">
        <v>1854</v>
      </c>
      <c r="N48" s="11">
        <v>1520</v>
      </c>
      <c r="O48" s="11">
        <v>0</v>
      </c>
      <c r="P48" s="11">
        <f>+L48+M48+N48+O48</f>
        <v>4809</v>
      </c>
      <c r="Q48" s="12">
        <f t="shared" si="3"/>
        <v>45191</v>
      </c>
    </row>
    <row r="49" spans="1:17" s="13" customFormat="1" ht="45" customHeight="1" x14ac:dyDescent="0.25">
      <c r="A49" s="6">
        <v>42</v>
      </c>
      <c r="B49" s="7" t="s">
        <v>72</v>
      </c>
      <c r="C49" s="7" t="s">
        <v>67</v>
      </c>
      <c r="D49" s="8" t="s">
        <v>70</v>
      </c>
      <c r="E49" s="9" t="s">
        <v>21</v>
      </c>
      <c r="F49" s="9" t="s">
        <v>30</v>
      </c>
      <c r="G49" s="10">
        <v>45627</v>
      </c>
      <c r="H49" s="10">
        <v>45809</v>
      </c>
      <c r="I49" s="11">
        <v>50000</v>
      </c>
      <c r="J49" s="11"/>
      <c r="K49" s="12">
        <v>50000</v>
      </c>
      <c r="L49" s="11">
        <v>1435</v>
      </c>
      <c r="M49" s="11">
        <v>1854</v>
      </c>
      <c r="N49" s="11">
        <v>1520</v>
      </c>
      <c r="O49" s="11"/>
      <c r="P49" s="11">
        <f>L49+M49+N49</f>
        <v>4809</v>
      </c>
      <c r="Q49" s="12">
        <f t="shared" si="3"/>
        <v>45191</v>
      </c>
    </row>
    <row r="50" spans="1:17" s="13" customFormat="1" ht="45" customHeight="1" x14ac:dyDescent="0.25">
      <c r="A50" s="6">
        <v>43</v>
      </c>
      <c r="B50" s="7" t="s">
        <v>203</v>
      </c>
      <c r="C50" s="7" t="s">
        <v>67</v>
      </c>
      <c r="D50" s="8" t="s">
        <v>70</v>
      </c>
      <c r="E50" s="9" t="s">
        <v>21</v>
      </c>
      <c r="F50" s="9" t="s">
        <v>30</v>
      </c>
      <c r="G50" s="10">
        <v>45748</v>
      </c>
      <c r="H50" s="10">
        <v>45931</v>
      </c>
      <c r="I50" s="11">
        <v>50000</v>
      </c>
      <c r="J50" s="11"/>
      <c r="K50" s="12">
        <v>50000</v>
      </c>
      <c r="L50" s="11">
        <v>1435</v>
      </c>
      <c r="M50" s="11">
        <v>1854</v>
      </c>
      <c r="N50" s="11">
        <v>1520</v>
      </c>
      <c r="O50" s="11"/>
      <c r="P50" s="11">
        <v>4809</v>
      </c>
      <c r="Q50" s="12">
        <v>45191</v>
      </c>
    </row>
    <row r="51" spans="1:17" s="13" customFormat="1" ht="45" customHeight="1" x14ac:dyDescent="0.25">
      <c r="A51" s="6">
        <v>44</v>
      </c>
      <c r="B51" s="7" t="s">
        <v>180</v>
      </c>
      <c r="C51" s="7" t="s">
        <v>67</v>
      </c>
      <c r="D51" s="8" t="s">
        <v>102</v>
      </c>
      <c r="E51" s="9" t="s">
        <v>21</v>
      </c>
      <c r="F51" s="9" t="s">
        <v>22</v>
      </c>
      <c r="G51" s="10">
        <v>45689</v>
      </c>
      <c r="H51" s="10">
        <v>45870</v>
      </c>
      <c r="I51" s="11">
        <v>70000</v>
      </c>
      <c r="J51" s="11"/>
      <c r="K51" s="12">
        <v>70000</v>
      </c>
      <c r="L51" s="11">
        <v>2009</v>
      </c>
      <c r="M51" s="11">
        <v>5368.45</v>
      </c>
      <c r="N51" s="11">
        <v>2128</v>
      </c>
      <c r="O51" s="11"/>
      <c r="P51" s="11">
        <v>9505.4500000000007</v>
      </c>
      <c r="Q51" s="12">
        <v>60494.55</v>
      </c>
    </row>
    <row r="52" spans="1:17" s="13" customFormat="1" ht="45" customHeight="1" x14ac:dyDescent="0.25">
      <c r="A52" s="6">
        <v>45</v>
      </c>
      <c r="B52" s="7" t="s">
        <v>73</v>
      </c>
      <c r="C52" s="7" t="s">
        <v>67</v>
      </c>
      <c r="D52" s="8" t="s">
        <v>74</v>
      </c>
      <c r="E52" s="9" t="s">
        <v>21</v>
      </c>
      <c r="F52" s="9" t="s">
        <v>22</v>
      </c>
      <c r="G52" s="10">
        <v>45658</v>
      </c>
      <c r="H52" s="10">
        <v>45839</v>
      </c>
      <c r="I52" s="11">
        <v>26250</v>
      </c>
      <c r="J52" s="11">
        <v>0</v>
      </c>
      <c r="K52" s="12">
        <v>26250</v>
      </c>
      <c r="L52" s="11">
        <v>753.38</v>
      </c>
      <c r="M52" s="11">
        <v>0</v>
      </c>
      <c r="N52" s="11">
        <v>798</v>
      </c>
      <c r="O52" s="11">
        <v>0</v>
      </c>
      <c r="P52" s="11">
        <f>+L52+M52+N52+O52</f>
        <v>1551.38</v>
      </c>
      <c r="Q52" s="12">
        <f>+K52-P52</f>
        <v>24698.62</v>
      </c>
    </row>
    <row r="53" spans="1:17" s="13" customFormat="1" ht="45" customHeight="1" x14ac:dyDescent="0.25">
      <c r="A53" s="6">
        <v>46</v>
      </c>
      <c r="B53" s="7" t="s">
        <v>75</v>
      </c>
      <c r="C53" s="7" t="s">
        <v>67</v>
      </c>
      <c r="D53" s="8" t="s">
        <v>76</v>
      </c>
      <c r="E53" s="9" t="s">
        <v>21</v>
      </c>
      <c r="F53" s="9" t="s">
        <v>22</v>
      </c>
      <c r="G53" s="10">
        <v>45717</v>
      </c>
      <c r="H53" s="10">
        <v>45901</v>
      </c>
      <c r="I53" s="11">
        <v>40000</v>
      </c>
      <c r="J53" s="11">
        <v>0</v>
      </c>
      <c r="K53" s="12">
        <v>40000</v>
      </c>
      <c r="L53" s="11">
        <v>1148</v>
      </c>
      <c r="M53" s="11">
        <v>442.65</v>
      </c>
      <c r="N53" s="11">
        <v>1216</v>
      </c>
      <c r="O53" s="11">
        <v>0</v>
      </c>
      <c r="P53" s="11">
        <f>+L53+M53+N53+O53</f>
        <v>2806.65</v>
      </c>
      <c r="Q53" s="12">
        <f>+K53-P53</f>
        <v>37193.35</v>
      </c>
    </row>
    <row r="54" spans="1:17" s="13" customFormat="1" ht="45" customHeight="1" x14ac:dyDescent="0.25">
      <c r="A54" s="6">
        <v>47</v>
      </c>
      <c r="B54" s="7" t="s">
        <v>77</v>
      </c>
      <c r="C54" s="7" t="s">
        <v>67</v>
      </c>
      <c r="D54" s="8" t="s">
        <v>76</v>
      </c>
      <c r="E54" s="9" t="s">
        <v>21</v>
      </c>
      <c r="F54" s="9" t="s">
        <v>22</v>
      </c>
      <c r="G54" s="10">
        <v>45627</v>
      </c>
      <c r="H54" s="10">
        <v>45809</v>
      </c>
      <c r="I54" s="11">
        <v>40000</v>
      </c>
      <c r="J54" s="11"/>
      <c r="K54" s="12">
        <v>40000</v>
      </c>
      <c r="L54" s="11">
        <v>1148</v>
      </c>
      <c r="M54" s="11">
        <v>442.65</v>
      </c>
      <c r="N54" s="11">
        <v>1216</v>
      </c>
      <c r="O54" s="11"/>
      <c r="P54" s="11">
        <f>+L54+M54+N54+O54</f>
        <v>2806.65</v>
      </c>
      <c r="Q54" s="12">
        <f>+K54-P54</f>
        <v>37193.35</v>
      </c>
    </row>
    <row r="55" spans="1:17" s="13" customFormat="1" ht="45" customHeight="1" x14ac:dyDescent="0.25">
      <c r="A55" s="6">
        <v>48</v>
      </c>
      <c r="B55" s="7" t="s">
        <v>78</v>
      </c>
      <c r="C55" s="7" t="s">
        <v>67</v>
      </c>
      <c r="D55" s="8" t="s">
        <v>79</v>
      </c>
      <c r="E55" s="9" t="s">
        <v>21</v>
      </c>
      <c r="F55" s="9" t="s">
        <v>30</v>
      </c>
      <c r="G55" s="10">
        <v>45778</v>
      </c>
      <c r="H55" s="10">
        <v>45962</v>
      </c>
      <c r="I55" s="11">
        <v>40000</v>
      </c>
      <c r="J55" s="11"/>
      <c r="K55" s="12">
        <v>40000</v>
      </c>
      <c r="L55" s="11">
        <v>1148</v>
      </c>
      <c r="M55" s="11">
        <v>442.65</v>
      </c>
      <c r="N55" s="11">
        <v>1216</v>
      </c>
      <c r="O55" s="11">
        <v>0</v>
      </c>
      <c r="P55" s="11">
        <v>2806.65</v>
      </c>
      <c r="Q55" s="12">
        <v>37193.35</v>
      </c>
    </row>
    <row r="56" spans="1:17" s="13" customFormat="1" ht="45" customHeight="1" x14ac:dyDescent="0.25">
      <c r="A56" s="6">
        <v>49</v>
      </c>
      <c r="B56" s="7" t="s">
        <v>80</v>
      </c>
      <c r="C56" s="7" t="s">
        <v>81</v>
      </c>
      <c r="D56" s="8" t="s">
        <v>82</v>
      </c>
      <c r="E56" s="9" t="s">
        <v>21</v>
      </c>
      <c r="F56" s="9" t="s">
        <v>22</v>
      </c>
      <c r="G56" s="10">
        <v>45659</v>
      </c>
      <c r="H56" s="10">
        <v>45839</v>
      </c>
      <c r="I56" s="11">
        <v>50000</v>
      </c>
      <c r="J56" s="11">
        <v>0</v>
      </c>
      <c r="K56" s="12">
        <v>50000</v>
      </c>
      <c r="L56" s="11">
        <v>1435</v>
      </c>
      <c r="M56" s="11">
        <v>1854</v>
      </c>
      <c r="N56" s="11">
        <v>1520</v>
      </c>
      <c r="O56" s="11">
        <v>0</v>
      </c>
      <c r="P56" s="11">
        <f>+L56+M56+N56+O56</f>
        <v>4809</v>
      </c>
      <c r="Q56" s="12">
        <f t="shared" ref="Q56:Q78" si="4">+K56-P56</f>
        <v>45191</v>
      </c>
    </row>
    <row r="57" spans="1:17" s="13" customFormat="1" ht="45" customHeight="1" x14ac:dyDescent="0.25">
      <c r="A57" s="6">
        <v>50</v>
      </c>
      <c r="B57" s="7" t="s">
        <v>202</v>
      </c>
      <c r="C57" s="7" t="s">
        <v>81</v>
      </c>
      <c r="D57" s="8" t="s">
        <v>71</v>
      </c>
      <c r="E57" s="9" t="s">
        <v>21</v>
      </c>
      <c r="F57" s="9" t="s">
        <v>22</v>
      </c>
      <c r="G57" s="10">
        <v>45748</v>
      </c>
      <c r="H57" s="10">
        <v>45931</v>
      </c>
      <c r="I57" s="11">
        <v>40000</v>
      </c>
      <c r="J57" s="11"/>
      <c r="K57" s="12">
        <v>40000</v>
      </c>
      <c r="L57" s="11">
        <v>1148</v>
      </c>
      <c r="M57" s="11">
        <v>442.65</v>
      </c>
      <c r="N57" s="11">
        <v>1216</v>
      </c>
      <c r="O57" s="11"/>
      <c r="P57" s="11">
        <v>2806.65</v>
      </c>
      <c r="Q57" s="12">
        <v>37193.35</v>
      </c>
    </row>
    <row r="58" spans="1:17" s="13" customFormat="1" ht="45" customHeight="1" x14ac:dyDescent="0.25">
      <c r="A58" s="6">
        <v>51</v>
      </c>
      <c r="B58" s="7" t="s">
        <v>83</v>
      </c>
      <c r="C58" s="7" t="s">
        <v>81</v>
      </c>
      <c r="D58" s="8" t="s">
        <v>84</v>
      </c>
      <c r="E58" s="9" t="s">
        <v>21</v>
      </c>
      <c r="F58" s="9" t="s">
        <v>30</v>
      </c>
      <c r="G58" s="10">
        <v>45566</v>
      </c>
      <c r="H58" s="10">
        <v>45748</v>
      </c>
      <c r="I58" s="11">
        <v>50000</v>
      </c>
      <c r="J58" s="11">
        <v>0</v>
      </c>
      <c r="K58" s="12">
        <v>50000</v>
      </c>
      <c r="L58" s="11">
        <v>1435</v>
      </c>
      <c r="M58" s="11">
        <v>1854</v>
      </c>
      <c r="N58" s="11">
        <v>1520</v>
      </c>
      <c r="O58" s="11">
        <v>0</v>
      </c>
      <c r="P58" s="11">
        <f>+L58+M58+N58+O58</f>
        <v>4809</v>
      </c>
      <c r="Q58" s="12">
        <f t="shared" si="4"/>
        <v>45191</v>
      </c>
    </row>
    <row r="59" spans="1:17" s="13" customFormat="1" ht="45" customHeight="1" x14ac:dyDescent="0.25">
      <c r="A59" s="6">
        <v>52</v>
      </c>
      <c r="B59" s="7" t="s">
        <v>227</v>
      </c>
      <c r="C59" s="7" t="s">
        <v>81</v>
      </c>
      <c r="D59" s="8" t="s">
        <v>82</v>
      </c>
      <c r="E59" s="9" t="s">
        <v>21</v>
      </c>
      <c r="F59" s="9" t="s">
        <v>22</v>
      </c>
      <c r="G59" s="10">
        <v>45778</v>
      </c>
      <c r="H59" s="10">
        <v>45962</v>
      </c>
      <c r="I59" s="11">
        <v>50000</v>
      </c>
      <c r="J59" s="11">
        <v>0</v>
      </c>
      <c r="K59" s="12">
        <v>50000</v>
      </c>
      <c r="L59" s="11">
        <v>1435</v>
      </c>
      <c r="M59" s="11">
        <v>1854</v>
      </c>
      <c r="N59" s="11">
        <v>1520</v>
      </c>
      <c r="O59" s="11">
        <v>0</v>
      </c>
      <c r="P59" s="11">
        <v>4809</v>
      </c>
      <c r="Q59" s="12">
        <v>45191</v>
      </c>
    </row>
    <row r="60" spans="1:17" s="13" customFormat="1" ht="45" customHeight="1" x14ac:dyDescent="0.25">
      <c r="A60" s="6">
        <v>53</v>
      </c>
      <c r="B60" s="7" t="s">
        <v>228</v>
      </c>
      <c r="C60" s="7" t="s">
        <v>81</v>
      </c>
      <c r="D60" s="8" t="s">
        <v>71</v>
      </c>
      <c r="E60" s="9" t="s">
        <v>21</v>
      </c>
      <c r="F60" s="9" t="s">
        <v>22</v>
      </c>
      <c r="G60" s="10">
        <v>45778</v>
      </c>
      <c r="H60" s="10">
        <v>45962</v>
      </c>
      <c r="I60" s="11">
        <v>40000</v>
      </c>
      <c r="J60" s="11"/>
      <c r="K60" s="12">
        <v>40000</v>
      </c>
      <c r="L60" s="11">
        <v>1148</v>
      </c>
      <c r="M60" s="11">
        <v>442.65</v>
      </c>
      <c r="N60" s="11">
        <v>1216</v>
      </c>
      <c r="O60" s="11"/>
      <c r="P60" s="11">
        <v>2806.65</v>
      </c>
      <c r="Q60" s="12">
        <v>37193.35</v>
      </c>
    </row>
    <row r="61" spans="1:17" s="13" customFormat="1" ht="45" customHeight="1" x14ac:dyDescent="0.25">
      <c r="A61" s="6">
        <v>54</v>
      </c>
      <c r="B61" s="7" t="s">
        <v>85</v>
      </c>
      <c r="C61" s="7" t="s">
        <v>86</v>
      </c>
      <c r="D61" s="8" t="s">
        <v>87</v>
      </c>
      <c r="E61" s="9" t="s">
        <v>21</v>
      </c>
      <c r="F61" s="9" t="s">
        <v>22</v>
      </c>
      <c r="G61" s="10">
        <v>45659</v>
      </c>
      <c r="H61" s="10">
        <v>45839</v>
      </c>
      <c r="I61" s="11">
        <v>85000</v>
      </c>
      <c r="J61" s="11">
        <v>0</v>
      </c>
      <c r="K61" s="12">
        <v>85000</v>
      </c>
      <c r="L61" s="11">
        <v>2439.5</v>
      </c>
      <c r="M61" s="11">
        <v>8577.06</v>
      </c>
      <c r="N61" s="11">
        <v>2584</v>
      </c>
      <c r="O61" s="11">
        <v>0</v>
      </c>
      <c r="P61" s="11">
        <f>+L61+M61+N61+O61</f>
        <v>13600.56</v>
      </c>
      <c r="Q61" s="12">
        <f t="shared" si="4"/>
        <v>71399.44</v>
      </c>
    </row>
    <row r="62" spans="1:17" s="13" customFormat="1" ht="45" customHeight="1" x14ac:dyDescent="0.25">
      <c r="A62" s="6">
        <v>55</v>
      </c>
      <c r="B62" s="7" t="s">
        <v>88</v>
      </c>
      <c r="C62" s="7" t="s">
        <v>86</v>
      </c>
      <c r="D62" s="8" t="s">
        <v>68</v>
      </c>
      <c r="E62" s="9" t="s">
        <v>21</v>
      </c>
      <c r="F62" s="9" t="s">
        <v>22</v>
      </c>
      <c r="G62" s="10">
        <v>45659</v>
      </c>
      <c r="H62" s="10">
        <v>45839</v>
      </c>
      <c r="I62" s="11">
        <v>50000</v>
      </c>
      <c r="J62" s="11">
        <v>0</v>
      </c>
      <c r="K62" s="12">
        <v>50000</v>
      </c>
      <c r="L62" s="11">
        <v>1435</v>
      </c>
      <c r="M62" s="11">
        <v>1854</v>
      </c>
      <c r="N62" s="11">
        <v>1520</v>
      </c>
      <c r="O62" s="11">
        <v>0</v>
      </c>
      <c r="P62" s="11">
        <f>+L62+M62+N62+O62</f>
        <v>4809</v>
      </c>
      <c r="Q62" s="12">
        <f t="shared" si="4"/>
        <v>45191</v>
      </c>
    </row>
    <row r="63" spans="1:17" s="13" customFormat="1" ht="45" customHeight="1" x14ac:dyDescent="0.25">
      <c r="A63" s="6">
        <v>56</v>
      </c>
      <c r="B63" s="7" t="s">
        <v>89</v>
      </c>
      <c r="C63" s="7" t="s">
        <v>86</v>
      </c>
      <c r="D63" s="8" t="s">
        <v>63</v>
      </c>
      <c r="E63" s="9" t="s">
        <v>21</v>
      </c>
      <c r="F63" s="9" t="s">
        <v>22</v>
      </c>
      <c r="G63" s="10">
        <v>45659</v>
      </c>
      <c r="H63" s="10">
        <v>45839</v>
      </c>
      <c r="I63" s="11">
        <v>25000</v>
      </c>
      <c r="J63" s="11">
        <v>0</v>
      </c>
      <c r="K63" s="12">
        <v>25000</v>
      </c>
      <c r="L63" s="11">
        <v>717.5</v>
      </c>
      <c r="M63" s="11">
        <v>0</v>
      </c>
      <c r="N63" s="11">
        <v>760</v>
      </c>
      <c r="O63" s="11">
        <v>0</v>
      </c>
      <c r="P63" s="11">
        <f>+L63+M63+N63+O63</f>
        <v>1477.5</v>
      </c>
      <c r="Q63" s="12">
        <f t="shared" si="4"/>
        <v>23522.5</v>
      </c>
    </row>
    <row r="64" spans="1:17" s="13" customFormat="1" ht="45" customHeight="1" x14ac:dyDescent="0.25">
      <c r="A64" s="6">
        <v>57</v>
      </c>
      <c r="B64" s="7" t="s">
        <v>220</v>
      </c>
      <c r="C64" s="7" t="s">
        <v>86</v>
      </c>
      <c r="D64" s="8" t="s">
        <v>71</v>
      </c>
      <c r="E64" s="9" t="s">
        <v>21</v>
      </c>
      <c r="F64" s="9" t="s">
        <v>22</v>
      </c>
      <c r="G64" s="10">
        <v>45778</v>
      </c>
      <c r="H64" s="10">
        <v>45962</v>
      </c>
      <c r="I64" s="11">
        <v>40000</v>
      </c>
      <c r="J64" s="11"/>
      <c r="K64" s="12">
        <v>40000</v>
      </c>
      <c r="L64" s="11">
        <v>1148</v>
      </c>
      <c r="M64" s="11">
        <v>442.65</v>
      </c>
      <c r="N64" s="11">
        <v>1216</v>
      </c>
      <c r="O64" s="11"/>
      <c r="P64" s="11">
        <v>2806.65</v>
      </c>
      <c r="Q64" s="12">
        <v>37193.35</v>
      </c>
    </row>
    <row r="65" spans="1:17" s="13" customFormat="1" ht="45" customHeight="1" x14ac:dyDescent="0.25">
      <c r="A65" s="6">
        <v>58</v>
      </c>
      <c r="B65" s="7" t="s">
        <v>90</v>
      </c>
      <c r="C65" s="7" t="s">
        <v>86</v>
      </c>
      <c r="D65" s="8" t="s">
        <v>76</v>
      </c>
      <c r="E65" s="9" t="s">
        <v>21</v>
      </c>
      <c r="F65" s="9" t="s">
        <v>22</v>
      </c>
      <c r="G65" s="10">
        <v>45627</v>
      </c>
      <c r="H65" s="10">
        <v>45809</v>
      </c>
      <c r="I65" s="11">
        <v>40000</v>
      </c>
      <c r="J65" s="11"/>
      <c r="K65" s="12">
        <v>40000</v>
      </c>
      <c r="L65" s="11">
        <v>1148</v>
      </c>
      <c r="M65" s="11">
        <v>442.65</v>
      </c>
      <c r="N65" s="11">
        <v>1216</v>
      </c>
      <c r="O65" s="11"/>
      <c r="P65" s="11">
        <f>L65+M65+N65</f>
        <v>2806.65</v>
      </c>
      <c r="Q65" s="12">
        <f t="shared" si="4"/>
        <v>37193.35</v>
      </c>
    </row>
    <row r="66" spans="1:17" s="13" customFormat="1" ht="45" customHeight="1" x14ac:dyDescent="0.25">
      <c r="A66" s="6">
        <v>59</v>
      </c>
      <c r="B66" s="7" t="s">
        <v>91</v>
      </c>
      <c r="C66" s="7" t="s">
        <v>92</v>
      </c>
      <c r="D66" s="8" t="s">
        <v>82</v>
      </c>
      <c r="E66" s="9" t="s">
        <v>21</v>
      </c>
      <c r="F66" s="9" t="s">
        <v>22</v>
      </c>
      <c r="G66" s="10">
        <v>45717</v>
      </c>
      <c r="H66" s="10">
        <v>45901</v>
      </c>
      <c r="I66" s="11">
        <v>50000</v>
      </c>
      <c r="J66" s="11">
        <v>0</v>
      </c>
      <c r="K66" s="12">
        <v>50000</v>
      </c>
      <c r="L66" s="11">
        <v>1435</v>
      </c>
      <c r="M66" s="11">
        <v>1854</v>
      </c>
      <c r="N66" s="11">
        <v>1520</v>
      </c>
      <c r="O66" s="11">
        <v>0</v>
      </c>
      <c r="P66" s="11">
        <f t="shared" ref="P66:P78" si="5">+L66+M66+N66+O66</f>
        <v>4809</v>
      </c>
      <c r="Q66" s="12">
        <f t="shared" si="4"/>
        <v>45191</v>
      </c>
    </row>
    <row r="67" spans="1:17" s="13" customFormat="1" ht="45" customHeight="1" x14ac:dyDescent="0.25">
      <c r="A67" s="6">
        <v>60</v>
      </c>
      <c r="B67" s="7" t="s">
        <v>93</v>
      </c>
      <c r="C67" s="7" t="s">
        <v>94</v>
      </c>
      <c r="D67" s="8" t="s">
        <v>84</v>
      </c>
      <c r="E67" s="9" t="s">
        <v>21</v>
      </c>
      <c r="F67" s="9" t="s">
        <v>30</v>
      </c>
      <c r="G67" s="10">
        <v>45627</v>
      </c>
      <c r="H67" s="10">
        <v>45809</v>
      </c>
      <c r="I67" s="11">
        <v>50000</v>
      </c>
      <c r="J67" s="11"/>
      <c r="K67" s="12">
        <v>50000</v>
      </c>
      <c r="L67" s="11">
        <v>1435</v>
      </c>
      <c r="M67" s="11">
        <v>1854</v>
      </c>
      <c r="N67" s="11">
        <v>1520</v>
      </c>
      <c r="O67" s="11"/>
      <c r="P67" s="11">
        <f t="shared" si="5"/>
        <v>4809</v>
      </c>
      <c r="Q67" s="12">
        <f t="shared" si="4"/>
        <v>45191</v>
      </c>
    </row>
    <row r="68" spans="1:17" s="13" customFormat="1" ht="45" customHeight="1" x14ac:dyDescent="0.25">
      <c r="A68" s="6">
        <v>61</v>
      </c>
      <c r="B68" s="7" t="s">
        <v>96</v>
      </c>
      <c r="C68" s="7" t="s">
        <v>95</v>
      </c>
      <c r="D68" s="8" t="s">
        <v>54</v>
      </c>
      <c r="E68" s="9" t="s">
        <v>21</v>
      </c>
      <c r="F68" s="9" t="s">
        <v>30</v>
      </c>
      <c r="G68" s="10">
        <v>45659</v>
      </c>
      <c r="H68" s="10">
        <v>45839</v>
      </c>
      <c r="I68" s="11">
        <v>15000</v>
      </c>
      <c r="J68" s="11">
        <v>0</v>
      </c>
      <c r="K68" s="12">
        <v>15000</v>
      </c>
      <c r="L68" s="11">
        <v>430.5</v>
      </c>
      <c r="M68" s="11">
        <v>0</v>
      </c>
      <c r="N68" s="11">
        <v>456</v>
      </c>
      <c r="O68" s="11">
        <v>0</v>
      </c>
      <c r="P68" s="11">
        <f t="shared" si="5"/>
        <v>886.5</v>
      </c>
      <c r="Q68" s="12">
        <f t="shared" si="4"/>
        <v>14113.5</v>
      </c>
    </row>
    <row r="69" spans="1:17" s="13" customFormat="1" ht="45" customHeight="1" x14ac:dyDescent="0.25">
      <c r="A69" s="6">
        <v>62</v>
      </c>
      <c r="B69" s="7" t="s">
        <v>97</v>
      </c>
      <c r="C69" s="7" t="s">
        <v>98</v>
      </c>
      <c r="D69" s="8" t="s">
        <v>99</v>
      </c>
      <c r="E69" s="9" t="s">
        <v>21</v>
      </c>
      <c r="F69" s="9" t="s">
        <v>30</v>
      </c>
      <c r="G69" s="10">
        <v>45659</v>
      </c>
      <c r="H69" s="10">
        <v>45839</v>
      </c>
      <c r="I69" s="11">
        <v>110000</v>
      </c>
      <c r="J69" s="11"/>
      <c r="K69" s="12">
        <v>110000</v>
      </c>
      <c r="L69" s="11">
        <v>3157</v>
      </c>
      <c r="M69" s="11">
        <v>14457.69</v>
      </c>
      <c r="N69" s="11">
        <v>3344</v>
      </c>
      <c r="O69" s="11"/>
      <c r="P69" s="11">
        <f t="shared" si="5"/>
        <v>20958.690000000002</v>
      </c>
      <c r="Q69" s="12">
        <f t="shared" si="4"/>
        <v>89041.31</v>
      </c>
    </row>
    <row r="70" spans="1:17" s="13" customFormat="1" ht="45" customHeight="1" x14ac:dyDescent="0.25">
      <c r="A70" s="6">
        <v>63</v>
      </c>
      <c r="B70" s="7" t="s">
        <v>206</v>
      </c>
      <c r="C70" s="7" t="s">
        <v>98</v>
      </c>
      <c r="D70" s="8" t="s">
        <v>207</v>
      </c>
      <c r="E70" s="9" t="s">
        <v>21</v>
      </c>
      <c r="F70" s="9" t="s">
        <v>22</v>
      </c>
      <c r="G70" s="10">
        <v>45748</v>
      </c>
      <c r="H70" s="10">
        <v>45931</v>
      </c>
      <c r="I70" s="11">
        <v>60000</v>
      </c>
      <c r="J70" s="11">
        <v>0</v>
      </c>
      <c r="K70" s="12">
        <v>60000</v>
      </c>
      <c r="L70" s="11">
        <v>1722</v>
      </c>
      <c r="M70" s="11">
        <v>3486.65</v>
      </c>
      <c r="N70" s="11">
        <v>1824</v>
      </c>
      <c r="O70" s="11">
        <v>0</v>
      </c>
      <c r="P70" s="11">
        <v>7032.65</v>
      </c>
      <c r="Q70" s="12">
        <v>52967.35</v>
      </c>
    </row>
    <row r="71" spans="1:17" s="13" customFormat="1" ht="45" customHeight="1" x14ac:dyDescent="0.25">
      <c r="A71" s="6">
        <v>64</v>
      </c>
      <c r="B71" s="7" t="s">
        <v>100</v>
      </c>
      <c r="C71" s="7" t="s">
        <v>101</v>
      </c>
      <c r="D71" s="8" t="s">
        <v>102</v>
      </c>
      <c r="E71" s="9" t="s">
        <v>21</v>
      </c>
      <c r="F71" s="9" t="s">
        <v>30</v>
      </c>
      <c r="G71" s="10">
        <v>45689</v>
      </c>
      <c r="H71" s="10">
        <v>45870</v>
      </c>
      <c r="I71" s="11">
        <v>85000</v>
      </c>
      <c r="J71" s="11">
        <v>0</v>
      </c>
      <c r="K71" s="12">
        <v>85000</v>
      </c>
      <c r="L71" s="11">
        <v>2439.5</v>
      </c>
      <c r="M71" s="11">
        <v>8577.06</v>
      </c>
      <c r="N71" s="11">
        <v>2584</v>
      </c>
      <c r="O71" s="11">
        <v>0</v>
      </c>
      <c r="P71" s="11">
        <f t="shared" si="5"/>
        <v>13600.56</v>
      </c>
      <c r="Q71" s="12">
        <f t="shared" si="4"/>
        <v>71399.44</v>
      </c>
    </row>
    <row r="72" spans="1:17" s="13" customFormat="1" ht="45" customHeight="1" x14ac:dyDescent="0.25">
      <c r="A72" s="6">
        <v>65</v>
      </c>
      <c r="B72" s="7" t="s">
        <v>103</v>
      </c>
      <c r="C72" s="7" t="s">
        <v>101</v>
      </c>
      <c r="D72" s="8" t="s">
        <v>82</v>
      </c>
      <c r="E72" s="9" t="s">
        <v>21</v>
      </c>
      <c r="F72" s="9" t="s">
        <v>22</v>
      </c>
      <c r="G72" s="10">
        <v>45659</v>
      </c>
      <c r="H72" s="10">
        <v>45839</v>
      </c>
      <c r="I72" s="11">
        <v>50000</v>
      </c>
      <c r="J72" s="11">
        <v>0</v>
      </c>
      <c r="K72" s="12">
        <v>50000</v>
      </c>
      <c r="L72" s="11">
        <v>1435</v>
      </c>
      <c r="M72" s="11">
        <v>1854</v>
      </c>
      <c r="N72" s="11">
        <v>1520</v>
      </c>
      <c r="O72" s="11">
        <v>0</v>
      </c>
      <c r="P72" s="11">
        <f t="shared" si="5"/>
        <v>4809</v>
      </c>
      <c r="Q72" s="12">
        <f t="shared" si="4"/>
        <v>45191</v>
      </c>
    </row>
    <row r="73" spans="1:17" s="13" customFormat="1" ht="45" customHeight="1" x14ac:dyDescent="0.25">
      <c r="A73" s="6">
        <v>66</v>
      </c>
      <c r="B73" s="7" t="s">
        <v>104</v>
      </c>
      <c r="C73" s="7" t="s">
        <v>105</v>
      </c>
      <c r="D73" s="8" t="s">
        <v>82</v>
      </c>
      <c r="E73" s="9" t="s">
        <v>21</v>
      </c>
      <c r="F73" s="9" t="s">
        <v>22</v>
      </c>
      <c r="G73" s="10">
        <v>45659</v>
      </c>
      <c r="H73" s="10">
        <v>45839</v>
      </c>
      <c r="I73" s="11">
        <v>50000</v>
      </c>
      <c r="J73" s="11">
        <v>0</v>
      </c>
      <c r="K73" s="12">
        <v>50000</v>
      </c>
      <c r="L73" s="11">
        <v>1435</v>
      </c>
      <c r="M73" s="11">
        <v>1854</v>
      </c>
      <c r="N73" s="11">
        <v>1520</v>
      </c>
      <c r="O73" s="11">
        <v>0</v>
      </c>
      <c r="P73" s="11">
        <f t="shared" si="5"/>
        <v>4809</v>
      </c>
      <c r="Q73" s="12">
        <f t="shared" si="4"/>
        <v>45191</v>
      </c>
    </row>
    <row r="74" spans="1:17" s="13" customFormat="1" ht="45" customHeight="1" x14ac:dyDescent="0.25">
      <c r="A74" s="6">
        <v>67</v>
      </c>
      <c r="B74" s="7" t="s">
        <v>106</v>
      </c>
      <c r="C74" s="7" t="s">
        <v>105</v>
      </c>
      <c r="D74" s="8" t="s">
        <v>71</v>
      </c>
      <c r="E74" s="9" t="s">
        <v>21</v>
      </c>
      <c r="F74" s="9" t="s">
        <v>22</v>
      </c>
      <c r="G74" s="10">
        <v>45659</v>
      </c>
      <c r="H74" s="10">
        <v>45839</v>
      </c>
      <c r="I74" s="11">
        <v>40000</v>
      </c>
      <c r="J74" s="11">
        <v>0</v>
      </c>
      <c r="K74" s="12">
        <v>40000</v>
      </c>
      <c r="L74" s="11">
        <v>1148</v>
      </c>
      <c r="M74" s="11">
        <v>442.65</v>
      </c>
      <c r="N74" s="11">
        <v>1216</v>
      </c>
      <c r="O74" s="11">
        <v>0</v>
      </c>
      <c r="P74" s="11">
        <f t="shared" si="5"/>
        <v>2806.65</v>
      </c>
      <c r="Q74" s="12">
        <f t="shared" si="4"/>
        <v>37193.35</v>
      </c>
    </row>
    <row r="75" spans="1:17" s="13" customFormat="1" ht="45" customHeight="1" x14ac:dyDescent="0.25">
      <c r="A75" s="6">
        <v>68</v>
      </c>
      <c r="B75" s="7" t="s">
        <v>186</v>
      </c>
      <c r="C75" s="7" t="s">
        <v>105</v>
      </c>
      <c r="D75" s="8" t="s">
        <v>32</v>
      </c>
      <c r="E75" s="9" t="s">
        <v>21</v>
      </c>
      <c r="F75" s="9" t="s">
        <v>22</v>
      </c>
      <c r="G75" s="10">
        <v>45717</v>
      </c>
      <c r="H75" s="10">
        <v>45901</v>
      </c>
      <c r="I75" s="11">
        <v>25000</v>
      </c>
      <c r="J75" s="11"/>
      <c r="K75" s="12">
        <v>25000</v>
      </c>
      <c r="L75" s="11">
        <v>717.5</v>
      </c>
      <c r="M75" s="11"/>
      <c r="N75" s="11">
        <v>760</v>
      </c>
      <c r="O75" s="11">
        <v>0</v>
      </c>
      <c r="P75" s="11">
        <f>L75+N75</f>
        <v>1477.5</v>
      </c>
      <c r="Q75" s="12">
        <f t="shared" si="4"/>
        <v>23522.5</v>
      </c>
    </row>
    <row r="76" spans="1:17" s="13" customFormat="1" ht="45" customHeight="1" x14ac:dyDescent="0.25">
      <c r="A76" s="6">
        <v>69</v>
      </c>
      <c r="B76" s="7" t="s">
        <v>107</v>
      </c>
      <c r="C76" s="7" t="s">
        <v>105</v>
      </c>
      <c r="D76" s="8" t="s">
        <v>71</v>
      </c>
      <c r="E76" s="9" t="s">
        <v>21</v>
      </c>
      <c r="F76" s="9" t="s">
        <v>30</v>
      </c>
      <c r="G76" s="10">
        <v>45659</v>
      </c>
      <c r="H76" s="10">
        <v>45839</v>
      </c>
      <c r="I76" s="11">
        <v>40000</v>
      </c>
      <c r="J76" s="11">
        <v>0</v>
      </c>
      <c r="K76" s="12">
        <v>40000</v>
      </c>
      <c r="L76" s="11">
        <v>1148</v>
      </c>
      <c r="M76" s="11">
        <v>442.65</v>
      </c>
      <c r="N76" s="11">
        <v>1216</v>
      </c>
      <c r="O76" s="11">
        <v>0</v>
      </c>
      <c r="P76" s="11">
        <f t="shared" si="5"/>
        <v>2806.65</v>
      </c>
      <c r="Q76" s="12">
        <f t="shared" si="4"/>
        <v>37193.35</v>
      </c>
    </row>
    <row r="77" spans="1:17" s="50" customFormat="1" ht="45" customHeight="1" x14ac:dyDescent="0.25">
      <c r="A77" s="6">
        <v>70</v>
      </c>
      <c r="B77" s="7" t="s">
        <v>209</v>
      </c>
      <c r="C77" s="7" t="s">
        <v>105</v>
      </c>
      <c r="D77" s="8" t="s">
        <v>71</v>
      </c>
      <c r="E77" s="9" t="s">
        <v>21</v>
      </c>
      <c r="F77" s="9" t="s">
        <v>22</v>
      </c>
      <c r="G77" s="10">
        <v>45748</v>
      </c>
      <c r="H77" s="10">
        <v>45931</v>
      </c>
      <c r="I77" s="11">
        <v>40000</v>
      </c>
      <c r="J77" s="11"/>
      <c r="K77" s="12">
        <v>40000</v>
      </c>
      <c r="L77" s="11">
        <v>1148</v>
      </c>
      <c r="M77" s="11">
        <v>442.65</v>
      </c>
      <c r="N77" s="11">
        <v>1216</v>
      </c>
      <c r="O77" s="11">
        <v>0</v>
      </c>
      <c r="P77" s="11">
        <f t="shared" si="5"/>
        <v>2806.65</v>
      </c>
      <c r="Q77" s="12">
        <f t="shared" si="4"/>
        <v>37193.35</v>
      </c>
    </row>
    <row r="78" spans="1:17" s="13" customFormat="1" ht="45" customHeight="1" x14ac:dyDescent="0.25">
      <c r="A78" s="6">
        <v>71</v>
      </c>
      <c r="B78" s="7" t="s">
        <v>108</v>
      </c>
      <c r="C78" s="7" t="s">
        <v>105</v>
      </c>
      <c r="D78" s="8" t="s">
        <v>76</v>
      </c>
      <c r="E78" s="9" t="s">
        <v>21</v>
      </c>
      <c r="F78" s="9" t="s">
        <v>22</v>
      </c>
      <c r="G78" s="10">
        <v>45659</v>
      </c>
      <c r="H78" s="10">
        <v>45839</v>
      </c>
      <c r="I78" s="11">
        <v>40000</v>
      </c>
      <c r="J78" s="11">
        <v>0</v>
      </c>
      <c r="K78" s="12">
        <v>40000</v>
      </c>
      <c r="L78" s="11">
        <v>1148</v>
      </c>
      <c r="M78" s="11">
        <v>442.65</v>
      </c>
      <c r="N78" s="11">
        <v>1216</v>
      </c>
      <c r="O78" s="11">
        <v>0</v>
      </c>
      <c r="P78" s="11">
        <f t="shared" si="5"/>
        <v>2806.65</v>
      </c>
      <c r="Q78" s="12">
        <f t="shared" si="4"/>
        <v>37193.35</v>
      </c>
    </row>
    <row r="79" spans="1:17" s="13" customFormat="1" ht="45" customHeight="1" x14ac:dyDescent="0.25">
      <c r="A79" s="6">
        <v>72</v>
      </c>
      <c r="B79" s="7" t="s">
        <v>109</v>
      </c>
      <c r="C79" s="7" t="s">
        <v>105</v>
      </c>
      <c r="D79" s="8" t="s">
        <v>110</v>
      </c>
      <c r="E79" s="9" t="s">
        <v>21</v>
      </c>
      <c r="F79" s="9" t="s">
        <v>30</v>
      </c>
      <c r="G79" s="10">
        <v>45778</v>
      </c>
      <c r="H79" s="10">
        <v>45962</v>
      </c>
      <c r="I79" s="11">
        <v>30000</v>
      </c>
      <c r="J79" s="11"/>
      <c r="K79" s="12">
        <v>30000</v>
      </c>
      <c r="L79" s="11">
        <v>861</v>
      </c>
      <c r="M79" s="11">
        <v>0</v>
      </c>
      <c r="N79" s="11">
        <v>912</v>
      </c>
      <c r="O79" s="11">
        <v>0</v>
      </c>
      <c r="P79" s="11">
        <v>1773</v>
      </c>
      <c r="Q79" s="12">
        <v>28227</v>
      </c>
    </row>
    <row r="80" spans="1:17" s="13" customFormat="1" ht="45" customHeight="1" x14ac:dyDescent="0.25">
      <c r="A80" s="6">
        <v>73</v>
      </c>
      <c r="B80" s="7" t="s">
        <v>229</v>
      </c>
      <c r="C80" s="7" t="s">
        <v>105</v>
      </c>
      <c r="D80" s="8" t="s">
        <v>71</v>
      </c>
      <c r="E80" s="9" t="s">
        <v>21</v>
      </c>
      <c r="F80" s="9" t="s">
        <v>22</v>
      </c>
      <c r="G80" s="10">
        <v>45778</v>
      </c>
      <c r="H80" s="10">
        <v>45962</v>
      </c>
      <c r="I80" s="11">
        <v>40000</v>
      </c>
      <c r="J80" s="11"/>
      <c r="K80" s="12">
        <v>40000</v>
      </c>
      <c r="L80" s="11">
        <v>1148</v>
      </c>
      <c r="M80" s="11">
        <v>442.65</v>
      </c>
      <c r="N80" s="11">
        <v>1216</v>
      </c>
      <c r="O80" s="11">
        <v>0</v>
      </c>
      <c r="P80" s="11">
        <v>2806.65</v>
      </c>
      <c r="Q80" s="12">
        <v>37193.35</v>
      </c>
    </row>
    <row r="81" spans="1:17" s="53" customFormat="1" ht="45" customHeight="1" x14ac:dyDescent="0.25">
      <c r="A81" s="6">
        <v>74</v>
      </c>
      <c r="B81" s="7" t="s">
        <v>171</v>
      </c>
      <c r="C81" s="7" t="s">
        <v>111</v>
      </c>
      <c r="D81" s="8" t="s">
        <v>112</v>
      </c>
      <c r="E81" s="9" t="s">
        <v>21</v>
      </c>
      <c r="F81" s="9" t="s">
        <v>30</v>
      </c>
      <c r="G81" s="10">
        <v>45689</v>
      </c>
      <c r="H81" s="10">
        <v>45870</v>
      </c>
      <c r="I81" s="11">
        <v>85000</v>
      </c>
      <c r="J81" s="11">
        <v>0</v>
      </c>
      <c r="K81" s="12">
        <v>85000</v>
      </c>
      <c r="L81" s="11">
        <v>2439.5</v>
      </c>
      <c r="M81" s="11">
        <v>8577.06</v>
      </c>
      <c r="N81" s="11">
        <v>2584</v>
      </c>
      <c r="O81" s="11">
        <v>0</v>
      </c>
      <c r="P81" s="11">
        <v>13600.56</v>
      </c>
      <c r="Q81" s="12">
        <v>71399.44</v>
      </c>
    </row>
    <row r="82" spans="1:17" s="13" customFormat="1" ht="45" customHeight="1" x14ac:dyDescent="0.25">
      <c r="A82" s="6">
        <v>75</v>
      </c>
      <c r="B82" s="7" t="s">
        <v>205</v>
      </c>
      <c r="C82" s="7" t="s">
        <v>111</v>
      </c>
      <c r="D82" s="8" t="s">
        <v>68</v>
      </c>
      <c r="E82" s="9" t="s">
        <v>21</v>
      </c>
      <c r="F82" s="9" t="s">
        <v>22</v>
      </c>
      <c r="G82" s="10">
        <v>45748</v>
      </c>
      <c r="H82" s="10">
        <v>45931</v>
      </c>
      <c r="I82" s="11">
        <v>50000</v>
      </c>
      <c r="J82" s="11">
        <v>0</v>
      </c>
      <c r="K82" s="12">
        <v>50000</v>
      </c>
      <c r="L82" s="11">
        <v>1435</v>
      </c>
      <c r="M82" s="11">
        <v>1854</v>
      </c>
      <c r="N82" s="11">
        <v>1520</v>
      </c>
      <c r="O82" s="11">
        <v>0</v>
      </c>
      <c r="P82" s="11">
        <v>4809</v>
      </c>
      <c r="Q82" s="12">
        <v>45191</v>
      </c>
    </row>
    <row r="83" spans="1:17" s="13" customFormat="1" ht="45" customHeight="1" x14ac:dyDescent="0.25">
      <c r="A83" s="6">
        <v>76</v>
      </c>
      <c r="B83" s="7" t="s">
        <v>187</v>
      </c>
      <c r="C83" s="7" t="s">
        <v>111</v>
      </c>
      <c r="D83" s="8" t="s">
        <v>68</v>
      </c>
      <c r="E83" s="9" t="s">
        <v>21</v>
      </c>
      <c r="F83" s="9" t="s">
        <v>30</v>
      </c>
      <c r="G83" s="10">
        <v>45717</v>
      </c>
      <c r="H83" s="10">
        <v>45901</v>
      </c>
      <c r="I83" s="11">
        <v>50000</v>
      </c>
      <c r="J83" s="11">
        <v>0</v>
      </c>
      <c r="K83" s="12">
        <v>50000</v>
      </c>
      <c r="L83" s="11">
        <v>1435</v>
      </c>
      <c r="M83" s="11">
        <v>1854</v>
      </c>
      <c r="N83" s="11">
        <v>1520</v>
      </c>
      <c r="O83" s="11">
        <v>0</v>
      </c>
      <c r="P83" s="11">
        <v>4809</v>
      </c>
      <c r="Q83" s="12">
        <v>45191</v>
      </c>
    </row>
    <row r="84" spans="1:17" s="13" customFormat="1" ht="45" customHeight="1" x14ac:dyDescent="0.25">
      <c r="A84" s="6">
        <v>77</v>
      </c>
      <c r="B84" s="7" t="s">
        <v>188</v>
      </c>
      <c r="C84" s="7" t="s">
        <v>111</v>
      </c>
      <c r="D84" s="8" t="s">
        <v>68</v>
      </c>
      <c r="E84" s="9" t="s">
        <v>21</v>
      </c>
      <c r="F84" s="9" t="s">
        <v>30</v>
      </c>
      <c r="G84" s="10">
        <v>45717</v>
      </c>
      <c r="H84" s="10">
        <v>45901</v>
      </c>
      <c r="I84" s="11">
        <v>50000</v>
      </c>
      <c r="J84" s="11">
        <v>0</v>
      </c>
      <c r="K84" s="12">
        <v>50000</v>
      </c>
      <c r="L84" s="11">
        <v>1435</v>
      </c>
      <c r="M84" s="11">
        <v>1854</v>
      </c>
      <c r="N84" s="11">
        <v>1520</v>
      </c>
      <c r="O84" s="11">
        <v>0</v>
      </c>
      <c r="P84" s="11">
        <v>4809</v>
      </c>
      <c r="Q84" s="12">
        <v>45191</v>
      </c>
    </row>
    <row r="85" spans="1:17" s="13" customFormat="1" ht="45" customHeight="1" x14ac:dyDescent="0.25">
      <c r="A85" s="6">
        <v>78</v>
      </c>
      <c r="B85" s="7" t="s">
        <v>113</v>
      </c>
      <c r="C85" s="7" t="s">
        <v>111</v>
      </c>
      <c r="D85" s="8" t="s">
        <v>71</v>
      </c>
      <c r="E85" s="9" t="s">
        <v>21</v>
      </c>
      <c r="F85" s="9" t="s">
        <v>22</v>
      </c>
      <c r="G85" s="10">
        <v>45778</v>
      </c>
      <c r="H85" s="10">
        <v>45962</v>
      </c>
      <c r="I85" s="11">
        <v>40000</v>
      </c>
      <c r="J85" s="11"/>
      <c r="K85" s="12">
        <v>40000</v>
      </c>
      <c r="L85" s="11">
        <v>1148</v>
      </c>
      <c r="M85" s="11">
        <v>442.65</v>
      </c>
      <c r="N85" s="11">
        <v>1216</v>
      </c>
      <c r="O85" s="11">
        <v>0</v>
      </c>
      <c r="P85" s="11">
        <v>2806.65</v>
      </c>
      <c r="Q85" s="12">
        <v>37193.35</v>
      </c>
    </row>
    <row r="86" spans="1:17" s="13" customFormat="1" ht="45" customHeight="1" x14ac:dyDescent="0.25">
      <c r="A86" s="6">
        <v>79</v>
      </c>
      <c r="B86" s="7" t="s">
        <v>213</v>
      </c>
      <c r="C86" s="7" t="s">
        <v>111</v>
      </c>
      <c r="D86" s="8" t="s">
        <v>166</v>
      </c>
      <c r="E86" s="9" t="s">
        <v>21</v>
      </c>
      <c r="F86" s="9" t="s">
        <v>22</v>
      </c>
      <c r="G86" s="10">
        <v>45748</v>
      </c>
      <c r="H86" s="10">
        <v>45931</v>
      </c>
      <c r="I86" s="11">
        <v>26250</v>
      </c>
      <c r="J86" s="11"/>
      <c r="K86" s="12">
        <v>26250</v>
      </c>
      <c r="L86" s="11">
        <v>753.38</v>
      </c>
      <c r="M86" s="11">
        <v>0</v>
      </c>
      <c r="N86" s="11">
        <v>798</v>
      </c>
      <c r="O86" s="11">
        <v>0</v>
      </c>
      <c r="P86" s="11">
        <v>1551.38</v>
      </c>
      <c r="Q86" s="12">
        <v>24698.62</v>
      </c>
    </row>
    <row r="87" spans="1:17" s="13" customFormat="1" ht="45" customHeight="1" x14ac:dyDescent="0.25">
      <c r="A87" s="6">
        <v>80</v>
      </c>
      <c r="B87" s="7" t="s">
        <v>114</v>
      </c>
      <c r="C87" s="7" t="s">
        <v>115</v>
      </c>
      <c r="D87" s="8" t="s">
        <v>76</v>
      </c>
      <c r="E87" s="9" t="s">
        <v>21</v>
      </c>
      <c r="F87" s="9" t="s">
        <v>22</v>
      </c>
      <c r="G87" s="10">
        <v>45778</v>
      </c>
      <c r="H87" s="10">
        <v>45962</v>
      </c>
      <c r="I87" s="11">
        <v>40000</v>
      </c>
      <c r="J87" s="11"/>
      <c r="K87" s="12">
        <v>40000</v>
      </c>
      <c r="L87" s="11">
        <v>1148</v>
      </c>
      <c r="M87" s="11">
        <v>442.65</v>
      </c>
      <c r="N87" s="11">
        <v>1216</v>
      </c>
      <c r="O87" s="11">
        <v>0</v>
      </c>
      <c r="P87" s="11">
        <v>2806.65</v>
      </c>
      <c r="Q87" s="12">
        <v>37193.35</v>
      </c>
    </row>
    <row r="88" spans="1:17" s="13" customFormat="1" ht="45" customHeight="1" x14ac:dyDescent="0.25">
      <c r="A88" s="6">
        <v>81</v>
      </c>
      <c r="B88" s="7" t="s">
        <v>116</v>
      </c>
      <c r="C88" s="7" t="s">
        <v>115</v>
      </c>
      <c r="D88" s="8" t="s">
        <v>48</v>
      </c>
      <c r="E88" s="9" t="s">
        <v>21</v>
      </c>
      <c r="F88" s="9" t="s">
        <v>22</v>
      </c>
      <c r="G88" s="10">
        <v>45778</v>
      </c>
      <c r="H88" s="10">
        <v>45962</v>
      </c>
      <c r="I88" s="11">
        <v>35000</v>
      </c>
      <c r="J88" s="11"/>
      <c r="K88" s="12">
        <v>35000</v>
      </c>
      <c r="L88" s="11">
        <v>1004.5</v>
      </c>
      <c r="M88" s="11">
        <v>0</v>
      </c>
      <c r="N88" s="11">
        <v>1064</v>
      </c>
      <c r="O88" s="11">
        <v>0</v>
      </c>
      <c r="P88" s="11">
        <v>2068.5</v>
      </c>
      <c r="Q88" s="12">
        <v>32931.5</v>
      </c>
    </row>
    <row r="89" spans="1:17" s="13" customFormat="1" ht="45" customHeight="1" x14ac:dyDescent="0.25">
      <c r="A89" s="6">
        <v>82</v>
      </c>
      <c r="B89" s="7" t="s">
        <v>189</v>
      </c>
      <c r="C89" s="7" t="s">
        <v>115</v>
      </c>
      <c r="D89" s="8" t="s">
        <v>48</v>
      </c>
      <c r="E89" s="9" t="s">
        <v>21</v>
      </c>
      <c r="F89" s="9" t="s">
        <v>22</v>
      </c>
      <c r="G89" s="10">
        <v>45717</v>
      </c>
      <c r="H89" s="10">
        <v>45901</v>
      </c>
      <c r="I89" s="11">
        <v>40000</v>
      </c>
      <c r="J89" s="11"/>
      <c r="K89" s="12">
        <v>40000</v>
      </c>
      <c r="L89" s="11">
        <v>1148</v>
      </c>
      <c r="M89" s="11">
        <v>442.65</v>
      </c>
      <c r="N89" s="11">
        <v>1216</v>
      </c>
      <c r="O89" s="11"/>
      <c r="P89" s="11">
        <v>2806.65</v>
      </c>
      <c r="Q89" s="12">
        <f>I89-P89</f>
        <v>37193.35</v>
      </c>
    </row>
    <row r="90" spans="1:17" s="13" customFormat="1" ht="45" customHeight="1" x14ac:dyDescent="0.25">
      <c r="A90" s="6">
        <v>83</v>
      </c>
      <c r="B90" s="7" t="s">
        <v>190</v>
      </c>
      <c r="C90" s="7" t="s">
        <v>115</v>
      </c>
      <c r="D90" s="8" t="s">
        <v>32</v>
      </c>
      <c r="E90" s="9" t="s">
        <v>21</v>
      </c>
      <c r="F90" s="9" t="s">
        <v>22</v>
      </c>
      <c r="G90" s="10">
        <v>45717</v>
      </c>
      <c r="H90" s="10">
        <v>45901</v>
      </c>
      <c r="I90" s="11">
        <v>25000</v>
      </c>
      <c r="J90" s="11"/>
      <c r="K90" s="12">
        <v>25000</v>
      </c>
      <c r="L90" s="11">
        <v>717.5</v>
      </c>
      <c r="M90" s="11">
        <v>0</v>
      </c>
      <c r="N90" s="11">
        <v>760</v>
      </c>
      <c r="O90" s="11">
        <v>0</v>
      </c>
      <c r="P90" s="11">
        <v>1477.5</v>
      </c>
      <c r="Q90" s="12">
        <v>23522.5</v>
      </c>
    </row>
    <row r="91" spans="1:17" s="13" customFormat="1" ht="45" customHeight="1" x14ac:dyDescent="0.25">
      <c r="A91" s="6">
        <v>84</v>
      </c>
      <c r="B91" s="7" t="s">
        <v>117</v>
      </c>
      <c r="C91" s="7" t="s">
        <v>115</v>
      </c>
      <c r="D91" s="8" t="s">
        <v>76</v>
      </c>
      <c r="E91" s="9" t="s">
        <v>21</v>
      </c>
      <c r="F91" s="9" t="s">
        <v>22</v>
      </c>
      <c r="G91" s="10">
        <v>45778</v>
      </c>
      <c r="H91" s="10">
        <v>45962</v>
      </c>
      <c r="I91" s="11">
        <v>35000</v>
      </c>
      <c r="J91" s="11"/>
      <c r="K91" s="12">
        <v>35000</v>
      </c>
      <c r="L91" s="11">
        <v>1004.5</v>
      </c>
      <c r="M91" s="11">
        <v>0</v>
      </c>
      <c r="N91" s="11">
        <v>1064</v>
      </c>
      <c r="O91" s="11">
        <v>0</v>
      </c>
      <c r="P91" s="11">
        <v>2068.5</v>
      </c>
      <c r="Q91" s="12">
        <v>32931.5</v>
      </c>
    </row>
    <row r="92" spans="1:17" s="13" customFormat="1" ht="45" customHeight="1" x14ac:dyDescent="0.25">
      <c r="A92" s="6">
        <v>85</v>
      </c>
      <c r="B92" s="7" t="s">
        <v>204</v>
      </c>
      <c r="C92" s="7" t="s">
        <v>115</v>
      </c>
      <c r="D92" s="8" t="s">
        <v>76</v>
      </c>
      <c r="E92" s="9" t="s">
        <v>21</v>
      </c>
      <c r="F92" s="9" t="s">
        <v>22</v>
      </c>
      <c r="G92" s="10">
        <v>45748</v>
      </c>
      <c r="H92" s="10">
        <v>45931</v>
      </c>
      <c r="I92" s="11">
        <v>25000</v>
      </c>
      <c r="J92" s="11"/>
      <c r="K92" s="12">
        <v>25000</v>
      </c>
      <c r="L92" s="11">
        <v>717.5</v>
      </c>
      <c r="M92" s="11"/>
      <c r="N92" s="11">
        <v>760</v>
      </c>
      <c r="O92" s="11">
        <v>0</v>
      </c>
      <c r="P92" s="11">
        <v>1477.5</v>
      </c>
      <c r="Q92" s="12">
        <v>23522.5</v>
      </c>
    </row>
    <row r="93" spans="1:17" s="13" customFormat="1" ht="45" customHeight="1" x14ac:dyDescent="0.25">
      <c r="A93" s="6">
        <v>86</v>
      </c>
      <c r="B93" s="7" t="s">
        <v>118</v>
      </c>
      <c r="C93" s="7" t="s">
        <v>115</v>
      </c>
      <c r="D93" s="8" t="s">
        <v>119</v>
      </c>
      <c r="E93" s="9" t="s">
        <v>21</v>
      </c>
      <c r="F93" s="9" t="s">
        <v>22</v>
      </c>
      <c r="G93" s="10">
        <v>45778</v>
      </c>
      <c r="H93" s="10">
        <v>45962</v>
      </c>
      <c r="I93" s="11">
        <v>20000</v>
      </c>
      <c r="J93" s="11"/>
      <c r="K93" s="12">
        <v>20000</v>
      </c>
      <c r="L93" s="11">
        <v>574</v>
      </c>
      <c r="M93" s="11">
        <v>0</v>
      </c>
      <c r="N93" s="11">
        <v>608</v>
      </c>
      <c r="O93" s="11">
        <v>0</v>
      </c>
      <c r="P93" s="11">
        <v>1182</v>
      </c>
      <c r="Q93" s="12">
        <v>18818</v>
      </c>
    </row>
    <row r="94" spans="1:17" s="13" customFormat="1" ht="45" customHeight="1" x14ac:dyDescent="0.25">
      <c r="A94" s="6">
        <v>87</v>
      </c>
      <c r="B94" s="7" t="s">
        <v>120</v>
      </c>
      <c r="C94" s="7" t="s">
        <v>115</v>
      </c>
      <c r="D94" s="8" t="s">
        <v>48</v>
      </c>
      <c r="E94" s="9" t="s">
        <v>21</v>
      </c>
      <c r="F94" s="9" t="s">
        <v>30</v>
      </c>
      <c r="G94" s="10">
        <v>45778</v>
      </c>
      <c r="H94" s="10">
        <v>45962</v>
      </c>
      <c r="I94" s="11">
        <v>20000</v>
      </c>
      <c r="J94" s="11"/>
      <c r="K94" s="12">
        <v>20000</v>
      </c>
      <c r="L94" s="11">
        <v>574</v>
      </c>
      <c r="M94" s="11">
        <v>0</v>
      </c>
      <c r="N94" s="11">
        <v>608</v>
      </c>
      <c r="O94" s="11">
        <v>0</v>
      </c>
      <c r="P94" s="11">
        <v>1182</v>
      </c>
      <c r="Q94" s="12">
        <v>18818</v>
      </c>
    </row>
    <row r="95" spans="1:17" s="13" customFormat="1" ht="45" customHeight="1" x14ac:dyDescent="0.25">
      <c r="A95" s="6">
        <v>88</v>
      </c>
      <c r="B95" s="7" t="s">
        <v>121</v>
      </c>
      <c r="C95" s="7" t="s">
        <v>115</v>
      </c>
      <c r="D95" s="8" t="s">
        <v>122</v>
      </c>
      <c r="E95" s="9" t="s">
        <v>21</v>
      </c>
      <c r="F95" s="9" t="s">
        <v>22</v>
      </c>
      <c r="G95" s="10">
        <v>45778</v>
      </c>
      <c r="H95" s="10">
        <v>45962</v>
      </c>
      <c r="I95" s="11">
        <v>20000</v>
      </c>
      <c r="J95" s="11"/>
      <c r="K95" s="12">
        <v>20000</v>
      </c>
      <c r="L95" s="11">
        <v>574</v>
      </c>
      <c r="M95" s="11">
        <v>0</v>
      </c>
      <c r="N95" s="11">
        <v>608</v>
      </c>
      <c r="O95" s="11">
        <v>0</v>
      </c>
      <c r="P95" s="11">
        <v>1182</v>
      </c>
      <c r="Q95" s="12">
        <v>18818</v>
      </c>
    </row>
    <row r="96" spans="1:17" s="13" customFormat="1" ht="45" customHeight="1" x14ac:dyDescent="0.25">
      <c r="A96" s="6">
        <v>89</v>
      </c>
      <c r="B96" s="7" t="s">
        <v>172</v>
      </c>
      <c r="C96" s="7" t="s">
        <v>123</v>
      </c>
      <c r="D96" s="8" t="s">
        <v>173</v>
      </c>
      <c r="E96" s="9" t="s">
        <v>21</v>
      </c>
      <c r="F96" s="9" t="s">
        <v>22</v>
      </c>
      <c r="G96" s="10">
        <v>45689</v>
      </c>
      <c r="H96" s="10">
        <v>45870</v>
      </c>
      <c r="I96" s="11">
        <v>56500</v>
      </c>
      <c r="J96" s="11"/>
      <c r="K96" s="12">
        <v>56500</v>
      </c>
      <c r="L96" s="11">
        <v>1621.55</v>
      </c>
      <c r="M96" s="11">
        <v>2828.02</v>
      </c>
      <c r="N96" s="11">
        <v>1717.6</v>
      </c>
      <c r="O96" s="11"/>
      <c r="P96" s="11">
        <f>L96+M96+N96</f>
        <v>6167.17</v>
      </c>
      <c r="Q96" s="12">
        <f>K96-P96</f>
        <v>50332.83</v>
      </c>
    </row>
    <row r="97" spans="1:17" s="13" customFormat="1" ht="45" customHeight="1" x14ac:dyDescent="0.25">
      <c r="A97" s="6">
        <v>90</v>
      </c>
      <c r="B97" s="7" t="s">
        <v>208</v>
      </c>
      <c r="C97" s="7" t="s">
        <v>123</v>
      </c>
      <c r="D97" s="8" t="s">
        <v>20</v>
      </c>
      <c r="E97" s="9" t="s">
        <v>21</v>
      </c>
      <c r="F97" s="9" t="s">
        <v>22</v>
      </c>
      <c r="G97" s="10">
        <v>45778</v>
      </c>
      <c r="H97" s="10">
        <v>45839</v>
      </c>
      <c r="I97" s="11">
        <v>44000</v>
      </c>
      <c r="J97" s="11"/>
      <c r="K97" s="12">
        <v>44000</v>
      </c>
      <c r="L97" s="11">
        <v>1262.8</v>
      </c>
      <c r="M97" s="11">
        <v>1007.19</v>
      </c>
      <c r="N97" s="11">
        <v>1337.6</v>
      </c>
      <c r="O97" s="11"/>
      <c r="P97" s="11">
        <f>M97+N97+L97</f>
        <v>3607.59</v>
      </c>
      <c r="Q97" s="12">
        <f>K97-P97</f>
        <v>40392.410000000003</v>
      </c>
    </row>
    <row r="98" spans="1:17" s="13" customFormat="1" ht="45" customHeight="1" x14ac:dyDescent="0.25">
      <c r="A98" s="6">
        <v>91</v>
      </c>
      <c r="B98" s="7" t="s">
        <v>174</v>
      </c>
      <c r="C98" s="7" t="s">
        <v>123</v>
      </c>
      <c r="D98" s="8" t="s">
        <v>175</v>
      </c>
      <c r="E98" s="9" t="s">
        <v>21</v>
      </c>
      <c r="F98" s="9" t="s">
        <v>22</v>
      </c>
      <c r="G98" s="10">
        <v>45778</v>
      </c>
      <c r="H98" s="10">
        <v>45962</v>
      </c>
      <c r="I98" s="11">
        <v>54100</v>
      </c>
      <c r="J98" s="11"/>
      <c r="K98" s="11">
        <v>54100</v>
      </c>
      <c r="L98" s="11">
        <v>1552.67</v>
      </c>
      <c r="M98" s="11">
        <v>2432.65</v>
      </c>
      <c r="N98" s="11">
        <v>1644.64</v>
      </c>
      <c r="O98" s="11"/>
      <c r="P98" s="11">
        <f>L98+M98+N98</f>
        <v>5629.96</v>
      </c>
      <c r="Q98" s="12">
        <f>K98-P98</f>
        <v>48470.04</v>
      </c>
    </row>
    <row r="99" spans="1:17" s="13" customFormat="1" ht="45" customHeight="1" x14ac:dyDescent="0.25">
      <c r="A99" s="6">
        <v>92</v>
      </c>
      <c r="B99" s="7" t="s">
        <v>124</v>
      </c>
      <c r="C99" s="7" t="s">
        <v>123</v>
      </c>
      <c r="D99" s="8" t="s">
        <v>125</v>
      </c>
      <c r="E99" s="9" t="s">
        <v>21</v>
      </c>
      <c r="F99" s="9" t="s">
        <v>30</v>
      </c>
      <c r="G99" s="10">
        <v>45778</v>
      </c>
      <c r="H99" s="10">
        <v>45962</v>
      </c>
      <c r="I99" s="11">
        <v>60000</v>
      </c>
      <c r="J99" s="11"/>
      <c r="K99" s="12">
        <v>60000</v>
      </c>
      <c r="L99" s="11">
        <v>1722</v>
      </c>
      <c r="M99" s="11">
        <v>3486.65</v>
      </c>
      <c r="N99" s="11">
        <v>1824</v>
      </c>
      <c r="O99" s="11">
        <v>0</v>
      </c>
      <c r="P99" s="11">
        <v>7032.65</v>
      </c>
      <c r="Q99" s="12">
        <v>52967.35</v>
      </c>
    </row>
    <row r="100" spans="1:17" s="13" customFormat="1" ht="45" customHeight="1" x14ac:dyDescent="0.25">
      <c r="A100" s="6">
        <v>93</v>
      </c>
      <c r="B100" s="7" t="s">
        <v>126</v>
      </c>
      <c r="C100" s="7" t="s">
        <v>127</v>
      </c>
      <c r="D100" s="8" t="s">
        <v>71</v>
      </c>
      <c r="E100" s="9" t="s">
        <v>21</v>
      </c>
      <c r="F100" s="9" t="s">
        <v>30</v>
      </c>
      <c r="G100" s="10">
        <v>45809</v>
      </c>
      <c r="H100" s="10">
        <v>45992</v>
      </c>
      <c r="I100" s="11">
        <v>30000</v>
      </c>
      <c r="J100" s="11">
        <v>0</v>
      </c>
      <c r="K100" s="12">
        <v>30000</v>
      </c>
      <c r="L100" s="11">
        <v>861</v>
      </c>
      <c r="M100" s="11">
        <v>0</v>
      </c>
      <c r="N100" s="11">
        <v>912</v>
      </c>
      <c r="O100" s="11">
        <v>0</v>
      </c>
      <c r="P100" s="11">
        <f>+L100+M100+N100+O100</f>
        <v>1773</v>
      </c>
      <c r="Q100" s="12">
        <f>+K100-P100</f>
        <v>28227</v>
      </c>
    </row>
    <row r="101" spans="1:17" s="13" customFormat="1" ht="45" customHeight="1" x14ac:dyDescent="0.25">
      <c r="A101" s="6">
        <v>94</v>
      </c>
      <c r="B101" s="7" t="s">
        <v>177</v>
      </c>
      <c r="C101" s="7" t="s">
        <v>128</v>
      </c>
      <c r="D101" s="8" t="s">
        <v>48</v>
      </c>
      <c r="E101" s="9" t="s">
        <v>21</v>
      </c>
      <c r="F101" s="9" t="s">
        <v>30</v>
      </c>
      <c r="G101" s="10">
        <v>45689</v>
      </c>
      <c r="H101" s="10">
        <v>45870</v>
      </c>
      <c r="I101" s="11">
        <v>30000</v>
      </c>
      <c r="J101" s="11"/>
      <c r="K101" s="12">
        <v>30000</v>
      </c>
      <c r="L101" s="11">
        <v>861</v>
      </c>
      <c r="M101" s="11">
        <v>0</v>
      </c>
      <c r="N101" s="11">
        <v>912</v>
      </c>
      <c r="O101" s="11">
        <v>0</v>
      </c>
      <c r="P101" s="11">
        <f>+L101+M101+N101+O101</f>
        <v>1773</v>
      </c>
      <c r="Q101" s="12">
        <f>+K101-P101</f>
        <v>28227</v>
      </c>
    </row>
    <row r="102" spans="1:17" s="13" customFormat="1" ht="45" customHeight="1" x14ac:dyDescent="0.25">
      <c r="A102" s="6">
        <v>95</v>
      </c>
      <c r="B102" s="7" t="s">
        <v>129</v>
      </c>
      <c r="C102" s="7" t="s">
        <v>128</v>
      </c>
      <c r="D102" s="8" t="s">
        <v>130</v>
      </c>
      <c r="E102" s="9" t="s">
        <v>21</v>
      </c>
      <c r="F102" s="9" t="s">
        <v>22</v>
      </c>
      <c r="G102" s="10">
        <v>45717</v>
      </c>
      <c r="H102" s="10">
        <v>45901</v>
      </c>
      <c r="I102" s="11">
        <v>60000</v>
      </c>
      <c r="J102" s="11">
        <v>0</v>
      </c>
      <c r="K102" s="12">
        <v>60000</v>
      </c>
      <c r="L102" s="11">
        <v>1722</v>
      </c>
      <c r="M102" s="11">
        <v>2800.47</v>
      </c>
      <c r="N102" s="11">
        <v>1824</v>
      </c>
      <c r="O102" s="11">
        <v>3430.92</v>
      </c>
      <c r="P102" s="11">
        <f>+L102+M102+N102+O102</f>
        <v>9777.39</v>
      </c>
      <c r="Q102" s="12">
        <f>+K102-P102</f>
        <v>50222.61</v>
      </c>
    </row>
    <row r="103" spans="1:17" s="13" customFormat="1" ht="45" customHeight="1" x14ac:dyDescent="0.25">
      <c r="A103" s="6">
        <v>96</v>
      </c>
      <c r="B103" s="7" t="s">
        <v>170</v>
      </c>
      <c r="C103" s="7" t="s">
        <v>131</v>
      </c>
      <c r="D103" s="8" t="s">
        <v>183</v>
      </c>
      <c r="E103" s="9" t="s">
        <v>21</v>
      </c>
      <c r="F103" s="9" t="s">
        <v>30</v>
      </c>
      <c r="G103" s="10">
        <v>45689</v>
      </c>
      <c r="H103" s="10">
        <v>45870</v>
      </c>
      <c r="I103" s="11">
        <v>60000</v>
      </c>
      <c r="J103" s="11"/>
      <c r="K103" s="12">
        <v>60000</v>
      </c>
      <c r="L103" s="11">
        <v>1722</v>
      </c>
      <c r="M103" s="11">
        <v>3486.65</v>
      </c>
      <c r="N103" s="11">
        <v>1824</v>
      </c>
      <c r="O103" s="11">
        <v>0</v>
      </c>
      <c r="P103" s="11">
        <v>7032.65</v>
      </c>
      <c r="Q103" s="12">
        <v>52967.35</v>
      </c>
    </row>
    <row r="104" spans="1:17" s="50" customFormat="1" ht="45" customHeight="1" x14ac:dyDescent="0.25">
      <c r="A104" s="6">
        <v>97</v>
      </c>
      <c r="B104" s="7" t="s">
        <v>210</v>
      </c>
      <c r="C104" s="7" t="s">
        <v>131</v>
      </c>
      <c r="D104" s="8" t="s">
        <v>132</v>
      </c>
      <c r="E104" s="9" t="s">
        <v>21</v>
      </c>
      <c r="F104" s="9" t="s">
        <v>22</v>
      </c>
      <c r="G104" s="10">
        <v>45748</v>
      </c>
      <c r="H104" s="10">
        <v>45931</v>
      </c>
      <c r="I104" s="11">
        <v>50000</v>
      </c>
      <c r="J104" s="11">
        <v>0</v>
      </c>
      <c r="K104" s="12">
        <v>50000</v>
      </c>
      <c r="L104" s="11">
        <v>1435</v>
      </c>
      <c r="M104" s="11">
        <v>1854</v>
      </c>
      <c r="N104" s="11">
        <v>1520</v>
      </c>
      <c r="O104" s="11">
        <v>0</v>
      </c>
      <c r="P104" s="11">
        <v>4809</v>
      </c>
      <c r="Q104" s="12">
        <v>45191</v>
      </c>
    </row>
    <row r="105" spans="1:17" s="13" customFormat="1" ht="45" customHeight="1" x14ac:dyDescent="0.25">
      <c r="A105" s="6">
        <v>98</v>
      </c>
      <c r="B105" s="7" t="s">
        <v>191</v>
      </c>
      <c r="C105" s="7" t="s">
        <v>131</v>
      </c>
      <c r="D105" s="8" t="s">
        <v>48</v>
      </c>
      <c r="E105" s="9" t="s">
        <v>21</v>
      </c>
      <c r="F105" s="9" t="s">
        <v>30</v>
      </c>
      <c r="G105" s="10">
        <v>45717</v>
      </c>
      <c r="H105" s="10">
        <v>45901</v>
      </c>
      <c r="I105" s="11">
        <v>30000</v>
      </c>
      <c r="J105" s="11"/>
      <c r="K105" s="12">
        <v>30000</v>
      </c>
      <c r="L105" s="11">
        <v>861</v>
      </c>
      <c r="M105" s="11">
        <v>0</v>
      </c>
      <c r="N105" s="11">
        <v>912</v>
      </c>
      <c r="O105" s="11">
        <v>0</v>
      </c>
      <c r="P105" s="11">
        <v>1773</v>
      </c>
      <c r="Q105" s="12">
        <v>28227</v>
      </c>
    </row>
    <row r="106" spans="1:17" s="13" customFormat="1" ht="45" customHeight="1" x14ac:dyDescent="0.25">
      <c r="A106" s="6">
        <v>99</v>
      </c>
      <c r="B106" s="7" t="s">
        <v>133</v>
      </c>
      <c r="C106" s="7" t="s">
        <v>131</v>
      </c>
      <c r="D106" s="8" t="s">
        <v>132</v>
      </c>
      <c r="E106" s="9" t="s">
        <v>21</v>
      </c>
      <c r="F106" s="9" t="s">
        <v>30</v>
      </c>
      <c r="G106" s="10">
        <v>45748</v>
      </c>
      <c r="H106" s="10">
        <v>45931</v>
      </c>
      <c r="I106" s="11">
        <v>50000</v>
      </c>
      <c r="J106" s="11">
        <v>0</v>
      </c>
      <c r="K106" s="12">
        <v>50000</v>
      </c>
      <c r="L106" s="11">
        <v>1435</v>
      </c>
      <c r="M106" s="11">
        <v>1854</v>
      </c>
      <c r="N106" s="11">
        <v>1520</v>
      </c>
      <c r="O106" s="11">
        <v>0</v>
      </c>
      <c r="P106" s="11">
        <f>+L106+M106+N106+O106</f>
        <v>4809</v>
      </c>
      <c r="Q106" s="12">
        <f>+K106-P106</f>
        <v>45191</v>
      </c>
    </row>
    <row r="107" spans="1:17" s="13" customFormat="1" ht="45" customHeight="1" x14ac:dyDescent="0.25">
      <c r="A107" s="6">
        <v>100</v>
      </c>
      <c r="B107" s="7" t="s">
        <v>134</v>
      </c>
      <c r="C107" s="7" t="s">
        <v>131</v>
      </c>
      <c r="D107" s="8" t="s">
        <v>20</v>
      </c>
      <c r="E107" s="9" t="s">
        <v>21</v>
      </c>
      <c r="F107" s="9" t="s">
        <v>30</v>
      </c>
      <c r="G107" s="10">
        <v>45748</v>
      </c>
      <c r="H107" s="10">
        <v>45901</v>
      </c>
      <c r="I107" s="11">
        <v>90000</v>
      </c>
      <c r="J107" s="11">
        <v>0</v>
      </c>
      <c r="K107" s="12">
        <v>90000</v>
      </c>
      <c r="L107" s="11">
        <v>0</v>
      </c>
      <c r="M107" s="11">
        <v>11082.94</v>
      </c>
      <c r="N107" s="11">
        <v>0</v>
      </c>
      <c r="O107" s="11">
        <v>0</v>
      </c>
      <c r="P107" s="11">
        <f>+L107+M107+N107+O107</f>
        <v>11082.94</v>
      </c>
      <c r="Q107" s="12">
        <f>+K107-P107</f>
        <v>78917.06</v>
      </c>
    </row>
    <row r="108" spans="1:17" s="13" customFormat="1" ht="45" customHeight="1" x14ac:dyDescent="0.25">
      <c r="A108" s="6">
        <v>101</v>
      </c>
      <c r="B108" s="7" t="s">
        <v>195</v>
      </c>
      <c r="C108" s="7" t="s">
        <v>197</v>
      </c>
      <c r="D108" s="8" t="s">
        <v>196</v>
      </c>
      <c r="E108" s="9" t="s">
        <v>21</v>
      </c>
      <c r="F108" s="9" t="s">
        <v>30</v>
      </c>
      <c r="G108" s="10">
        <v>45717</v>
      </c>
      <c r="H108" s="10">
        <v>45901</v>
      </c>
      <c r="I108" s="11">
        <v>60000</v>
      </c>
      <c r="J108" s="11"/>
      <c r="K108" s="12">
        <v>60000</v>
      </c>
      <c r="L108" s="11">
        <v>1722</v>
      </c>
      <c r="M108" s="11">
        <v>3486.65</v>
      </c>
      <c r="N108" s="11">
        <v>1824</v>
      </c>
      <c r="O108" s="11">
        <v>0</v>
      </c>
      <c r="P108" s="11">
        <v>7032.65</v>
      </c>
      <c r="Q108" s="12">
        <v>52967.35</v>
      </c>
    </row>
    <row r="109" spans="1:17" s="13" customFormat="1" ht="45" customHeight="1" x14ac:dyDescent="0.25">
      <c r="A109" s="6">
        <v>102</v>
      </c>
      <c r="B109" s="7" t="s">
        <v>224</v>
      </c>
      <c r="C109" s="7" t="s">
        <v>223</v>
      </c>
      <c r="D109" s="8" t="s">
        <v>119</v>
      </c>
      <c r="E109" s="9" t="s">
        <v>21</v>
      </c>
      <c r="F109" s="9" t="s">
        <v>22</v>
      </c>
      <c r="G109" s="10">
        <v>45778</v>
      </c>
      <c r="H109" s="10">
        <v>45962</v>
      </c>
      <c r="I109" s="11">
        <v>25000</v>
      </c>
      <c r="J109" s="11">
        <v>0</v>
      </c>
      <c r="K109" s="12">
        <v>25000</v>
      </c>
      <c r="L109" s="11">
        <v>717.5</v>
      </c>
      <c r="M109" s="11">
        <v>0</v>
      </c>
      <c r="N109" s="11">
        <v>760</v>
      </c>
      <c r="O109" s="11">
        <v>0</v>
      </c>
      <c r="P109" s="11">
        <v>1477.5</v>
      </c>
      <c r="Q109" s="12">
        <v>23522.5</v>
      </c>
    </row>
    <row r="110" spans="1:17" s="13" customFormat="1" ht="45" customHeight="1" x14ac:dyDescent="0.25">
      <c r="A110" s="6">
        <v>103</v>
      </c>
      <c r="B110" s="7" t="s">
        <v>225</v>
      </c>
      <c r="C110" s="7" t="s">
        <v>223</v>
      </c>
      <c r="D110" s="8" t="s">
        <v>119</v>
      </c>
      <c r="E110" s="9" t="s">
        <v>21</v>
      </c>
      <c r="F110" s="9" t="s">
        <v>22</v>
      </c>
      <c r="G110" s="10">
        <v>45778</v>
      </c>
      <c r="H110" s="10">
        <v>45962</v>
      </c>
      <c r="I110" s="11">
        <v>25000</v>
      </c>
      <c r="J110" s="11">
        <v>0</v>
      </c>
      <c r="K110" s="12">
        <v>25000</v>
      </c>
      <c r="L110" s="11">
        <v>717.5</v>
      </c>
      <c r="M110" s="11">
        <v>0</v>
      </c>
      <c r="N110" s="11">
        <v>760</v>
      </c>
      <c r="O110" s="11">
        <v>0</v>
      </c>
      <c r="P110" s="11">
        <v>1477.5</v>
      </c>
      <c r="Q110" s="12">
        <v>23522.5</v>
      </c>
    </row>
    <row r="111" spans="1:17" s="50" customFormat="1" ht="45" customHeight="1" x14ac:dyDescent="0.25">
      <c r="A111" s="6">
        <v>104</v>
      </c>
      <c r="B111" s="7" t="s">
        <v>192</v>
      </c>
      <c r="C111" s="7" t="s">
        <v>135</v>
      </c>
      <c r="D111" s="8" t="s">
        <v>193</v>
      </c>
      <c r="E111" s="9" t="s">
        <v>21</v>
      </c>
      <c r="F111" s="9" t="s">
        <v>30</v>
      </c>
      <c r="G111" s="10">
        <v>45717</v>
      </c>
      <c r="H111" s="10">
        <v>45901</v>
      </c>
      <c r="I111" s="11">
        <v>85000</v>
      </c>
      <c r="J111" s="11"/>
      <c r="K111" s="12">
        <v>85000</v>
      </c>
      <c r="L111" s="11">
        <v>2439.5</v>
      </c>
      <c r="M111" s="11">
        <v>8577.06</v>
      </c>
      <c r="N111" s="11">
        <v>2584</v>
      </c>
      <c r="O111" s="11">
        <v>0</v>
      </c>
      <c r="P111" s="11">
        <f>L111+M111+N111</f>
        <v>13600.56</v>
      </c>
      <c r="Q111" s="12">
        <f>K111-P111</f>
        <v>71399.44</v>
      </c>
    </row>
    <row r="112" spans="1:17" s="13" customFormat="1" ht="45" customHeight="1" x14ac:dyDescent="0.25">
      <c r="A112" s="6">
        <v>105</v>
      </c>
      <c r="B112" s="7" t="s">
        <v>137</v>
      </c>
      <c r="C112" s="7" t="s">
        <v>135</v>
      </c>
      <c r="D112" s="8" t="s">
        <v>136</v>
      </c>
      <c r="E112" s="9" t="s">
        <v>21</v>
      </c>
      <c r="F112" s="9" t="s">
        <v>30</v>
      </c>
      <c r="G112" s="10">
        <v>45778</v>
      </c>
      <c r="H112" s="10">
        <v>45962</v>
      </c>
      <c r="I112" s="11">
        <v>40000</v>
      </c>
      <c r="J112" s="11"/>
      <c r="K112" s="12">
        <v>40000</v>
      </c>
      <c r="L112" s="11">
        <v>1148</v>
      </c>
      <c r="M112" s="11">
        <v>442.65</v>
      </c>
      <c r="N112" s="11">
        <v>1216</v>
      </c>
      <c r="O112" s="11">
        <v>0</v>
      </c>
      <c r="P112" s="11">
        <v>2806.65</v>
      </c>
      <c r="Q112" s="12">
        <v>37193.35</v>
      </c>
    </row>
    <row r="113" spans="1:17" s="13" customFormat="1" ht="45" customHeight="1" x14ac:dyDescent="0.25">
      <c r="A113" s="6">
        <v>106</v>
      </c>
      <c r="B113" s="7" t="s">
        <v>181</v>
      </c>
      <c r="C113" s="7" t="s">
        <v>135</v>
      </c>
      <c r="D113" s="8" t="s">
        <v>182</v>
      </c>
      <c r="E113" s="9" t="s">
        <v>21</v>
      </c>
      <c r="F113" s="9" t="s">
        <v>30</v>
      </c>
      <c r="G113" s="10">
        <v>45689</v>
      </c>
      <c r="H113" s="10">
        <v>45870</v>
      </c>
      <c r="I113" s="11">
        <v>70000</v>
      </c>
      <c r="J113" s="11"/>
      <c r="K113" s="12">
        <v>70000</v>
      </c>
      <c r="L113" s="11">
        <v>2009</v>
      </c>
      <c r="M113" s="11">
        <v>5368.45</v>
      </c>
      <c r="N113" s="11">
        <v>2128</v>
      </c>
      <c r="O113" s="11"/>
      <c r="P113" s="11">
        <v>9505.4500000000007</v>
      </c>
      <c r="Q113" s="12">
        <v>60494.55</v>
      </c>
    </row>
    <row r="114" spans="1:17" s="13" customFormat="1" ht="45" customHeight="1" x14ac:dyDescent="0.25">
      <c r="A114" s="6">
        <v>107</v>
      </c>
      <c r="B114" s="7" t="s">
        <v>221</v>
      </c>
      <c r="C114" s="7" t="s">
        <v>135</v>
      </c>
      <c r="D114" s="8" t="s">
        <v>136</v>
      </c>
      <c r="E114" s="9" t="s">
        <v>21</v>
      </c>
      <c r="F114" s="9" t="s">
        <v>30</v>
      </c>
      <c r="G114" s="10">
        <v>45778</v>
      </c>
      <c r="H114" s="10">
        <v>45962</v>
      </c>
      <c r="I114" s="11">
        <v>40000</v>
      </c>
      <c r="J114" s="11"/>
      <c r="K114" s="12">
        <v>40000</v>
      </c>
      <c r="L114" s="11">
        <v>1148</v>
      </c>
      <c r="M114" s="11">
        <v>442.65</v>
      </c>
      <c r="N114" s="11">
        <v>1216</v>
      </c>
      <c r="O114" s="11"/>
      <c r="P114" s="11">
        <v>2806.65</v>
      </c>
      <c r="Q114" s="12">
        <v>37193.35</v>
      </c>
    </row>
    <row r="115" spans="1:17" s="13" customFormat="1" ht="45" customHeight="1" x14ac:dyDescent="0.25">
      <c r="A115" s="6">
        <v>108</v>
      </c>
      <c r="B115" s="7" t="s">
        <v>138</v>
      </c>
      <c r="C115" s="7" t="s">
        <v>139</v>
      </c>
      <c r="D115" s="8" t="s">
        <v>74</v>
      </c>
      <c r="E115" s="9" t="s">
        <v>21</v>
      </c>
      <c r="F115" s="9" t="s">
        <v>22</v>
      </c>
      <c r="G115" s="10">
        <v>45778</v>
      </c>
      <c r="H115" s="10">
        <v>45962</v>
      </c>
      <c r="I115" s="11">
        <v>26250</v>
      </c>
      <c r="J115" s="11"/>
      <c r="K115" s="12">
        <v>26250</v>
      </c>
      <c r="L115" s="11">
        <v>753.38</v>
      </c>
      <c r="M115" s="11">
        <v>0</v>
      </c>
      <c r="N115" s="11">
        <v>798</v>
      </c>
      <c r="O115" s="11">
        <v>0</v>
      </c>
      <c r="P115" s="11">
        <v>1551.38</v>
      </c>
      <c r="Q115" s="12">
        <v>24698.62</v>
      </c>
    </row>
    <row r="116" spans="1:17" s="13" customFormat="1" ht="45" customHeight="1" x14ac:dyDescent="0.25">
      <c r="A116" s="6">
        <v>109</v>
      </c>
      <c r="B116" s="7" t="s">
        <v>140</v>
      </c>
      <c r="C116" s="7" t="s">
        <v>141</v>
      </c>
      <c r="D116" s="8" t="s">
        <v>71</v>
      </c>
      <c r="E116" s="9" t="s">
        <v>21</v>
      </c>
      <c r="F116" s="9" t="s">
        <v>22</v>
      </c>
      <c r="G116" s="10">
        <v>45778</v>
      </c>
      <c r="H116" s="10">
        <v>45962</v>
      </c>
      <c r="I116" s="11">
        <v>40000</v>
      </c>
      <c r="J116" s="11"/>
      <c r="K116" s="12">
        <v>40000</v>
      </c>
      <c r="L116" s="11">
        <v>1148</v>
      </c>
      <c r="M116" s="11">
        <v>442.65</v>
      </c>
      <c r="N116" s="11">
        <v>1216</v>
      </c>
      <c r="O116" s="11"/>
      <c r="P116" s="11">
        <v>2806.65</v>
      </c>
      <c r="Q116" s="12">
        <v>37193.35</v>
      </c>
    </row>
    <row r="117" spans="1:17" s="13" customFormat="1" ht="45" customHeight="1" x14ac:dyDescent="0.25">
      <c r="A117" s="6">
        <v>110</v>
      </c>
      <c r="B117" s="7" t="s">
        <v>194</v>
      </c>
      <c r="C117" s="7" t="s">
        <v>141</v>
      </c>
      <c r="D117" s="8" t="s">
        <v>63</v>
      </c>
      <c r="E117" s="9" t="s">
        <v>21</v>
      </c>
      <c r="F117" s="9" t="s">
        <v>22</v>
      </c>
      <c r="G117" s="10">
        <v>45717</v>
      </c>
      <c r="H117" s="10">
        <v>45901</v>
      </c>
      <c r="I117" s="11">
        <v>25000</v>
      </c>
      <c r="J117" s="11">
        <v>0</v>
      </c>
      <c r="K117" s="12">
        <v>25000</v>
      </c>
      <c r="L117" s="11">
        <v>717.5</v>
      </c>
      <c r="M117" s="11">
        <v>0</v>
      </c>
      <c r="N117" s="11">
        <v>760</v>
      </c>
      <c r="O117" s="11">
        <v>0</v>
      </c>
      <c r="P117" s="11">
        <v>1477.5</v>
      </c>
      <c r="Q117" s="12">
        <v>23522.5</v>
      </c>
    </row>
    <row r="118" spans="1:17" s="13" customFormat="1" ht="45" customHeight="1" x14ac:dyDescent="0.25">
      <c r="A118" s="6">
        <v>111</v>
      </c>
      <c r="B118" s="7" t="s">
        <v>142</v>
      </c>
      <c r="C118" s="7" t="s">
        <v>141</v>
      </c>
      <c r="D118" s="8" t="s">
        <v>52</v>
      </c>
      <c r="E118" s="9" t="s">
        <v>21</v>
      </c>
      <c r="F118" s="9" t="s">
        <v>22</v>
      </c>
      <c r="G118" s="10">
        <v>45778</v>
      </c>
      <c r="H118" s="10">
        <v>45962</v>
      </c>
      <c r="I118" s="11">
        <v>30000</v>
      </c>
      <c r="J118" s="11"/>
      <c r="K118" s="12">
        <v>30000</v>
      </c>
      <c r="L118" s="11">
        <v>861</v>
      </c>
      <c r="M118" s="11">
        <v>0</v>
      </c>
      <c r="N118" s="11">
        <v>912</v>
      </c>
      <c r="O118" s="11">
        <v>0</v>
      </c>
      <c r="P118" s="11">
        <v>1773</v>
      </c>
      <c r="Q118" s="12">
        <v>28227</v>
      </c>
    </row>
    <row r="119" spans="1:17" s="13" customFormat="1" ht="45" customHeight="1" x14ac:dyDescent="0.25">
      <c r="A119" s="6">
        <v>112</v>
      </c>
      <c r="B119" s="7" t="s">
        <v>176</v>
      </c>
      <c r="C119" s="7" t="s">
        <v>141</v>
      </c>
      <c r="D119" s="8" t="s">
        <v>52</v>
      </c>
      <c r="E119" s="9" t="s">
        <v>21</v>
      </c>
      <c r="F119" s="9" t="s">
        <v>22</v>
      </c>
      <c r="G119" s="10">
        <v>45689</v>
      </c>
      <c r="H119" s="10">
        <v>45870</v>
      </c>
      <c r="I119" s="11">
        <v>25000</v>
      </c>
      <c r="J119" s="11">
        <v>0</v>
      </c>
      <c r="K119" s="12">
        <v>25000</v>
      </c>
      <c r="L119" s="11">
        <v>717.5</v>
      </c>
      <c r="M119" s="11">
        <v>0</v>
      </c>
      <c r="N119" s="11">
        <v>760</v>
      </c>
      <c r="O119" s="11">
        <v>0</v>
      </c>
      <c r="P119" s="11">
        <v>1477.5</v>
      </c>
      <c r="Q119" s="12">
        <v>23522.5</v>
      </c>
    </row>
    <row r="120" spans="1:17" s="13" customFormat="1" ht="45" customHeight="1" x14ac:dyDescent="0.25">
      <c r="A120" s="6">
        <v>113</v>
      </c>
      <c r="B120" s="7" t="s">
        <v>143</v>
      </c>
      <c r="C120" s="7" t="s">
        <v>141</v>
      </c>
      <c r="D120" s="8" t="s">
        <v>54</v>
      </c>
      <c r="E120" s="9" t="s">
        <v>21</v>
      </c>
      <c r="F120" s="9" t="s">
        <v>22</v>
      </c>
      <c r="G120" s="10">
        <v>45778</v>
      </c>
      <c r="H120" s="10">
        <v>45962</v>
      </c>
      <c r="I120" s="11">
        <v>25000</v>
      </c>
      <c r="J120" s="11">
        <v>0</v>
      </c>
      <c r="K120" s="12">
        <v>25000</v>
      </c>
      <c r="L120" s="11">
        <v>717.5</v>
      </c>
      <c r="M120" s="11">
        <v>0</v>
      </c>
      <c r="N120" s="11">
        <v>760</v>
      </c>
      <c r="O120" s="11">
        <v>0</v>
      </c>
      <c r="P120" s="11">
        <v>1477.5</v>
      </c>
      <c r="Q120" s="12">
        <v>23522.5</v>
      </c>
    </row>
    <row r="121" spans="1:17" s="13" customFormat="1" ht="45" customHeight="1" x14ac:dyDescent="0.25">
      <c r="A121" s="6">
        <v>114</v>
      </c>
      <c r="B121" s="7" t="s">
        <v>144</v>
      </c>
      <c r="C121" s="7" t="s">
        <v>141</v>
      </c>
      <c r="D121" s="8" t="s">
        <v>32</v>
      </c>
      <c r="E121" s="9" t="s">
        <v>21</v>
      </c>
      <c r="F121" s="9" t="s">
        <v>22</v>
      </c>
      <c r="G121" s="10">
        <v>45778</v>
      </c>
      <c r="H121" s="10">
        <v>45962</v>
      </c>
      <c r="I121" s="11">
        <v>20000</v>
      </c>
      <c r="J121" s="11">
        <v>0</v>
      </c>
      <c r="K121" s="12">
        <v>20000</v>
      </c>
      <c r="L121" s="11">
        <v>574</v>
      </c>
      <c r="M121" s="11">
        <v>0</v>
      </c>
      <c r="N121" s="11">
        <v>608</v>
      </c>
      <c r="O121" s="11">
        <v>0</v>
      </c>
      <c r="P121" s="11">
        <v>1182</v>
      </c>
      <c r="Q121" s="12">
        <v>18818</v>
      </c>
    </row>
    <row r="122" spans="1:17" s="50" customFormat="1" ht="45" customHeight="1" x14ac:dyDescent="0.25">
      <c r="A122" s="6">
        <v>115</v>
      </c>
      <c r="B122" s="7" t="s">
        <v>212</v>
      </c>
      <c r="C122" s="7" t="s">
        <v>141</v>
      </c>
      <c r="D122" s="8" t="s">
        <v>119</v>
      </c>
      <c r="E122" s="9" t="s">
        <v>21</v>
      </c>
      <c r="F122" s="9" t="s">
        <v>22</v>
      </c>
      <c r="G122" s="10">
        <v>45748</v>
      </c>
      <c r="H122" s="10">
        <v>45931</v>
      </c>
      <c r="I122" s="11">
        <v>20000</v>
      </c>
      <c r="J122" s="11">
        <v>0</v>
      </c>
      <c r="K122" s="12">
        <v>20000</v>
      </c>
      <c r="L122" s="11">
        <v>574</v>
      </c>
      <c r="M122" s="11">
        <v>0</v>
      </c>
      <c r="N122" s="11">
        <v>608</v>
      </c>
      <c r="O122" s="11">
        <v>0</v>
      </c>
      <c r="P122" s="11">
        <v>1182</v>
      </c>
      <c r="Q122" s="12">
        <v>18818</v>
      </c>
    </row>
    <row r="123" spans="1:17" s="13" customFormat="1" ht="45" customHeight="1" x14ac:dyDescent="0.25">
      <c r="A123" s="6">
        <v>116</v>
      </c>
      <c r="B123" s="7" t="s">
        <v>145</v>
      </c>
      <c r="C123" s="7" t="s">
        <v>141</v>
      </c>
      <c r="D123" s="8" t="s">
        <v>146</v>
      </c>
      <c r="E123" s="9" t="s">
        <v>21</v>
      </c>
      <c r="F123" s="9" t="s">
        <v>22</v>
      </c>
      <c r="G123" s="10">
        <v>45778</v>
      </c>
      <c r="H123" s="10">
        <v>45962</v>
      </c>
      <c r="I123" s="11">
        <v>25000</v>
      </c>
      <c r="J123" s="11">
        <v>0</v>
      </c>
      <c r="K123" s="12">
        <v>25000</v>
      </c>
      <c r="L123" s="11">
        <v>717.5</v>
      </c>
      <c r="M123" s="11">
        <v>0</v>
      </c>
      <c r="N123" s="11">
        <v>760</v>
      </c>
      <c r="O123" s="11">
        <v>0</v>
      </c>
      <c r="P123" s="11">
        <v>1477.5</v>
      </c>
      <c r="Q123" s="12">
        <v>23522.5</v>
      </c>
    </row>
    <row r="124" spans="1:17" s="13" customFormat="1" ht="45" customHeight="1" x14ac:dyDescent="0.25">
      <c r="A124" s="6">
        <v>117</v>
      </c>
      <c r="B124" s="7" t="s">
        <v>147</v>
      </c>
      <c r="C124" s="7" t="s">
        <v>141</v>
      </c>
      <c r="D124" s="8" t="s">
        <v>146</v>
      </c>
      <c r="E124" s="9" t="s">
        <v>21</v>
      </c>
      <c r="F124" s="9" t="s">
        <v>30</v>
      </c>
      <c r="G124" s="10">
        <v>45778</v>
      </c>
      <c r="H124" s="10">
        <v>45962</v>
      </c>
      <c r="I124" s="11">
        <v>25000</v>
      </c>
      <c r="J124" s="11">
        <v>0</v>
      </c>
      <c r="K124" s="12">
        <v>25000</v>
      </c>
      <c r="L124" s="11">
        <v>717.5</v>
      </c>
      <c r="M124" s="11">
        <v>0</v>
      </c>
      <c r="N124" s="11">
        <v>760</v>
      </c>
      <c r="O124" s="11">
        <v>0</v>
      </c>
      <c r="P124" s="11">
        <v>1477.5</v>
      </c>
      <c r="Q124" s="12">
        <v>23522.5</v>
      </c>
    </row>
    <row r="125" spans="1:17" s="13" customFormat="1" ht="45" customHeight="1" x14ac:dyDescent="0.25">
      <c r="A125" s="6">
        <v>118</v>
      </c>
      <c r="B125" s="7" t="s">
        <v>148</v>
      </c>
      <c r="C125" s="7" t="s">
        <v>141</v>
      </c>
      <c r="D125" s="8" t="s">
        <v>71</v>
      </c>
      <c r="E125" s="9" t="s">
        <v>21</v>
      </c>
      <c r="F125" s="9" t="s">
        <v>22</v>
      </c>
      <c r="G125" s="10">
        <v>45627</v>
      </c>
      <c r="H125" s="10">
        <v>45809</v>
      </c>
      <c r="I125" s="11">
        <v>40000</v>
      </c>
      <c r="J125" s="11"/>
      <c r="K125" s="12">
        <v>40000</v>
      </c>
      <c r="L125" s="11">
        <v>1148</v>
      </c>
      <c r="M125" s="11">
        <v>442.65</v>
      </c>
      <c r="N125" s="11">
        <v>1216</v>
      </c>
      <c r="O125" s="11"/>
      <c r="P125" s="11">
        <f>L125+M125+N125</f>
        <v>2806.65</v>
      </c>
      <c r="Q125" s="12">
        <f>K125-P125</f>
        <v>37193.35</v>
      </c>
    </row>
    <row r="126" spans="1:17" s="13" customFormat="1" ht="45" customHeight="1" x14ac:dyDescent="0.25">
      <c r="A126" s="6">
        <v>119</v>
      </c>
      <c r="B126" s="7" t="s">
        <v>165</v>
      </c>
      <c r="C126" s="7" t="s">
        <v>141</v>
      </c>
      <c r="D126" s="8" t="s">
        <v>166</v>
      </c>
      <c r="E126" s="9" t="s">
        <v>21</v>
      </c>
      <c r="F126" s="9" t="s">
        <v>22</v>
      </c>
      <c r="G126" s="10">
        <v>45659</v>
      </c>
      <c r="H126" s="10">
        <v>45839</v>
      </c>
      <c r="I126" s="11">
        <v>20000</v>
      </c>
      <c r="J126" s="11"/>
      <c r="K126" s="11">
        <v>20000</v>
      </c>
      <c r="L126" s="11">
        <v>574</v>
      </c>
      <c r="M126" s="11">
        <v>0</v>
      </c>
      <c r="N126" s="11">
        <v>608</v>
      </c>
      <c r="O126" s="11">
        <v>0</v>
      </c>
      <c r="P126" s="11">
        <v>1182</v>
      </c>
      <c r="Q126" s="12">
        <v>18818</v>
      </c>
    </row>
    <row r="127" spans="1:17" s="13" customFormat="1" ht="45" customHeight="1" x14ac:dyDescent="0.25">
      <c r="A127" s="6">
        <v>120</v>
      </c>
      <c r="B127" s="7" t="s">
        <v>167</v>
      </c>
      <c r="C127" s="7" t="s">
        <v>141</v>
      </c>
      <c r="D127" s="8" t="s">
        <v>119</v>
      </c>
      <c r="E127" s="9" t="s">
        <v>21</v>
      </c>
      <c r="F127" s="9" t="s">
        <v>22</v>
      </c>
      <c r="G127" s="10">
        <v>45659</v>
      </c>
      <c r="H127" s="10">
        <v>45839</v>
      </c>
      <c r="I127" s="11">
        <v>20000</v>
      </c>
      <c r="J127" s="11"/>
      <c r="K127" s="11">
        <v>20000</v>
      </c>
      <c r="L127" s="11">
        <v>574</v>
      </c>
      <c r="M127" s="11">
        <v>0</v>
      </c>
      <c r="N127" s="11">
        <v>608</v>
      </c>
      <c r="O127" s="11">
        <v>0</v>
      </c>
      <c r="P127" s="11">
        <v>1182</v>
      </c>
      <c r="Q127" s="12">
        <v>18818</v>
      </c>
    </row>
    <row r="128" spans="1:17" s="13" customFormat="1" ht="45" customHeight="1" x14ac:dyDescent="0.25">
      <c r="A128" s="6">
        <v>121</v>
      </c>
      <c r="B128" s="7" t="s">
        <v>149</v>
      </c>
      <c r="C128" s="7" t="s">
        <v>141</v>
      </c>
      <c r="D128" s="8" t="s">
        <v>166</v>
      </c>
      <c r="E128" s="9" t="s">
        <v>21</v>
      </c>
      <c r="F128" s="9" t="s">
        <v>22</v>
      </c>
      <c r="G128" s="10">
        <v>45717</v>
      </c>
      <c r="H128" s="10">
        <v>45901</v>
      </c>
      <c r="I128" s="11">
        <v>26250</v>
      </c>
      <c r="J128" s="11">
        <v>0</v>
      </c>
      <c r="K128" s="12">
        <v>26250</v>
      </c>
      <c r="L128" s="11">
        <v>753.38</v>
      </c>
      <c r="M128" s="11">
        <v>0</v>
      </c>
      <c r="N128" s="11">
        <v>798</v>
      </c>
      <c r="O128" s="11">
        <v>0</v>
      </c>
      <c r="P128" s="11">
        <f>+L128+M128+N128+O128</f>
        <v>1551.38</v>
      </c>
      <c r="Q128" s="12">
        <f>+K128-P128</f>
        <v>24698.62</v>
      </c>
    </row>
    <row r="129" spans="1:17" s="14" customFormat="1" ht="45" customHeight="1" x14ac:dyDescent="0.25">
      <c r="A129" s="57" t="s">
        <v>235</v>
      </c>
      <c r="B129" s="58"/>
      <c r="C129" s="58"/>
      <c r="D129" s="58"/>
      <c r="E129" s="58"/>
      <c r="F129" s="58"/>
      <c r="G129" s="58"/>
      <c r="H129" s="59"/>
      <c r="I129" s="36">
        <f>SUM(I8:I128)</f>
        <v>5053169.8100000005</v>
      </c>
      <c r="J129" s="36">
        <f>SUM(J8:J128)</f>
        <v>0</v>
      </c>
      <c r="K129" s="36">
        <f>SUM(K8:K128)</f>
        <v>5017169.8100000005</v>
      </c>
      <c r="L129" s="36">
        <f>SUM(L8:L128)</f>
        <v>141409.82999999999</v>
      </c>
      <c r="M129" s="36">
        <f>SUM(M8:M128)</f>
        <v>188925.88999999987</v>
      </c>
      <c r="N129" s="36">
        <f>SUM(N8:N128)</f>
        <v>149785.96000000002</v>
      </c>
      <c r="O129" s="36">
        <f>SUM(O8:O128)</f>
        <v>8577.2999999999993</v>
      </c>
      <c r="P129" s="36">
        <f>SUM(P8:P128)</f>
        <v>488698.98000000045</v>
      </c>
      <c r="Q129" s="36">
        <f>SUM(Q8:Q128)</f>
        <v>4528470.8300000019</v>
      </c>
    </row>
    <row r="130" spans="1:17" s="14" customFormat="1" x14ac:dyDescent="0.25">
      <c r="A130" s="2"/>
      <c r="C130" s="40"/>
      <c r="D130" s="41"/>
      <c r="E130" s="2"/>
      <c r="H130" s="42"/>
      <c r="K130" s="51"/>
      <c r="P130" s="39"/>
      <c r="Q130" s="39"/>
    </row>
    <row r="131" spans="1:17" s="14" customFormat="1" x14ac:dyDescent="0.25">
      <c r="A131" s="2"/>
      <c r="C131" s="40"/>
      <c r="D131" s="41"/>
      <c r="E131" s="2"/>
      <c r="H131" s="42"/>
      <c r="K131" s="51"/>
      <c r="P131" s="39"/>
      <c r="Q131" s="39"/>
    </row>
    <row r="132" spans="1:17" s="44" customFormat="1" ht="34.5" customHeight="1" x14ac:dyDescent="0.25">
      <c r="A132" s="45"/>
      <c r="C132" s="43"/>
      <c r="E132" s="46"/>
      <c r="F132" s="18"/>
      <c r="I132" s="18"/>
      <c r="J132" s="18"/>
      <c r="K132" s="18"/>
      <c r="L132" s="18"/>
      <c r="M132" s="18"/>
      <c r="N132" s="18"/>
      <c r="O132" s="18"/>
      <c r="P132" s="47"/>
    </row>
    <row r="133" spans="1:17" s="44" customFormat="1" ht="34.5" customHeight="1" x14ac:dyDescent="0.25">
      <c r="A133" s="45"/>
      <c r="C133" s="43"/>
      <c r="E133" s="46"/>
      <c r="F133" s="18"/>
      <c r="I133" s="18"/>
      <c r="J133" s="18"/>
      <c r="K133" s="18"/>
      <c r="L133" s="18"/>
      <c r="M133" s="18"/>
      <c r="N133" s="18"/>
      <c r="O133" s="18"/>
      <c r="P133" s="47"/>
    </row>
    <row r="134" spans="1:17" s="44" customFormat="1" ht="34.5" customHeight="1" x14ac:dyDescent="0.25">
      <c r="A134" s="45"/>
      <c r="C134" s="43"/>
      <c r="E134" s="46"/>
      <c r="F134" s="18"/>
      <c r="I134" s="18"/>
      <c r="J134" s="18"/>
      <c r="K134" s="18"/>
      <c r="L134" s="18"/>
      <c r="M134" s="18"/>
      <c r="N134" s="18"/>
      <c r="O134" s="18"/>
      <c r="P134" s="47"/>
    </row>
    <row r="135" spans="1:17" s="44" customFormat="1" ht="34.5" customHeight="1" x14ac:dyDescent="0.25">
      <c r="A135" s="45"/>
      <c r="C135" s="43"/>
      <c r="E135" s="46"/>
      <c r="F135" s="18"/>
      <c r="I135" s="18"/>
      <c r="J135" s="18"/>
      <c r="K135" s="18"/>
      <c r="L135" s="18"/>
      <c r="M135" s="18"/>
      <c r="N135" s="18"/>
      <c r="O135" s="18"/>
      <c r="P135" s="47"/>
    </row>
    <row r="136" spans="1:17" s="44" customFormat="1" ht="34.5" customHeight="1" x14ac:dyDescent="0.25">
      <c r="A136" s="45"/>
      <c r="C136" s="43"/>
      <c r="E136" s="46"/>
      <c r="F136" s="18"/>
      <c r="I136" s="18"/>
      <c r="J136" s="18"/>
      <c r="K136" s="18"/>
      <c r="L136" s="18"/>
      <c r="M136" s="18"/>
      <c r="N136" s="18"/>
      <c r="O136" s="18"/>
      <c r="P136" s="47"/>
    </row>
    <row r="137" spans="1:17" s="44" customFormat="1" ht="34.5" customHeight="1" x14ac:dyDescent="0.25">
      <c r="A137" s="45"/>
      <c r="B137" s="23" t="s">
        <v>150</v>
      </c>
      <c r="C137" s="20"/>
      <c r="D137" s="20"/>
      <c r="E137" s="21"/>
      <c r="F137" s="23" t="s">
        <v>151</v>
      </c>
      <c r="G137" s="20"/>
      <c r="H137" s="20"/>
      <c r="I137" s="20"/>
      <c r="J137" s="20"/>
      <c r="K137" s="20"/>
      <c r="L137" s="20"/>
      <c r="M137" s="23" t="s">
        <v>152</v>
      </c>
      <c r="N137" s="20"/>
      <c r="O137" s="20"/>
      <c r="P137" s="48"/>
      <c r="Q137" s="20"/>
    </row>
    <row r="138" spans="1:17" s="44" customFormat="1" ht="42" customHeight="1" x14ac:dyDescent="0.25">
      <c r="A138" s="45"/>
      <c r="B138" s="20" t="s">
        <v>153</v>
      </c>
      <c r="C138" s="23"/>
      <c r="D138" s="23"/>
      <c r="E138" s="25"/>
      <c r="F138" s="20" t="s">
        <v>154</v>
      </c>
      <c r="G138" s="20"/>
      <c r="H138" s="20"/>
      <c r="I138" s="20"/>
      <c r="J138" s="20"/>
      <c r="K138" s="23"/>
      <c r="L138" s="23"/>
      <c r="M138" s="20" t="s">
        <v>155</v>
      </c>
      <c r="N138" s="23"/>
      <c r="O138" s="23"/>
      <c r="P138" s="48"/>
      <c r="Q138" s="20"/>
    </row>
    <row r="139" spans="1:17" s="44" customFormat="1" ht="33" customHeight="1" x14ac:dyDescent="0.25">
      <c r="A139" s="45"/>
      <c r="B139" s="23" t="s">
        <v>156</v>
      </c>
      <c r="C139" s="28"/>
      <c r="D139" s="28"/>
      <c r="E139" s="49"/>
      <c r="F139" s="23" t="s">
        <v>157</v>
      </c>
      <c r="G139" s="28"/>
      <c r="H139" s="28"/>
      <c r="I139" s="20"/>
      <c r="J139" s="20"/>
      <c r="K139" s="28"/>
      <c r="L139" s="28"/>
      <c r="M139" s="23" t="s">
        <v>158</v>
      </c>
      <c r="N139" s="28"/>
      <c r="O139" s="28"/>
      <c r="P139" s="48"/>
      <c r="Q139" s="20"/>
    </row>
    <row r="140" spans="1:17" s="44" customFormat="1" ht="23.25" x14ac:dyDescent="0.25">
      <c r="A140" s="45"/>
      <c r="B140" s="23"/>
      <c r="C140" s="28"/>
      <c r="D140" s="28"/>
      <c r="E140" s="49"/>
      <c r="F140" s="23"/>
      <c r="G140" s="28"/>
      <c r="H140" s="28"/>
      <c r="I140" s="20"/>
      <c r="J140" s="20"/>
      <c r="K140" s="28"/>
      <c r="L140" s="28"/>
      <c r="M140" s="23"/>
      <c r="N140" s="28"/>
      <c r="O140" s="28"/>
      <c r="P140" s="48"/>
      <c r="Q140" s="20"/>
    </row>
    <row r="141" spans="1:17" s="44" customFormat="1" ht="23.25" x14ac:dyDescent="0.25">
      <c r="A141" s="45"/>
      <c r="B141" s="23"/>
      <c r="C141" s="28"/>
      <c r="D141" s="28"/>
      <c r="E141" s="49"/>
      <c r="F141" s="23"/>
      <c r="G141" s="28"/>
      <c r="H141" s="28"/>
      <c r="I141" s="20"/>
      <c r="J141" s="20"/>
      <c r="K141" s="28"/>
      <c r="L141" s="28"/>
      <c r="M141" s="23"/>
      <c r="N141" s="28"/>
      <c r="O141" s="28"/>
      <c r="P141" s="48"/>
      <c r="Q141" s="20"/>
    </row>
    <row r="142" spans="1:17" s="44" customFormat="1" ht="23.25" x14ac:dyDescent="0.25">
      <c r="A142" s="45"/>
      <c r="B142" s="23"/>
      <c r="C142" s="28"/>
      <c r="D142" s="28"/>
      <c r="E142" s="49"/>
      <c r="F142" s="23"/>
      <c r="G142" s="28"/>
      <c r="H142" s="28"/>
      <c r="I142" s="20"/>
      <c r="J142" s="20"/>
      <c r="K142" s="28"/>
      <c r="L142" s="28"/>
      <c r="M142" s="23"/>
      <c r="N142" s="28"/>
      <c r="O142" s="28"/>
      <c r="P142" s="48"/>
      <c r="Q142" s="20"/>
    </row>
    <row r="143" spans="1:17" s="44" customFormat="1" ht="23.25" x14ac:dyDescent="0.25">
      <c r="A143" s="45"/>
      <c r="B143" s="23"/>
      <c r="C143" s="28"/>
      <c r="D143" s="28"/>
      <c r="E143" s="49"/>
      <c r="F143" s="23"/>
      <c r="G143" s="28"/>
      <c r="H143" s="28"/>
      <c r="I143" s="20"/>
      <c r="J143" s="20"/>
      <c r="K143" s="28"/>
      <c r="L143" s="28"/>
      <c r="M143" s="23"/>
      <c r="N143" s="28"/>
      <c r="O143" s="28"/>
      <c r="P143" s="48"/>
      <c r="Q143" s="20"/>
    </row>
    <row r="144" spans="1:17" s="16" customFormat="1" ht="23.25" x14ac:dyDescent="0.25">
      <c r="A144" s="17"/>
      <c r="B144" s="23"/>
      <c r="C144" s="26"/>
      <c r="D144" s="26"/>
      <c r="E144" s="27"/>
      <c r="F144" s="23"/>
      <c r="G144" s="26"/>
      <c r="H144" s="26"/>
      <c r="I144" s="22"/>
      <c r="J144" s="22"/>
      <c r="K144" s="26"/>
      <c r="L144" s="28"/>
      <c r="M144" s="23"/>
      <c r="N144" s="28"/>
      <c r="O144" s="26"/>
      <c r="P144" s="24"/>
      <c r="Q144" s="22"/>
    </row>
    <row r="145" spans="1:17" s="16" customFormat="1" ht="23.25" x14ac:dyDescent="0.25">
      <c r="A145" s="17"/>
      <c r="B145" s="23"/>
      <c r="C145" s="26"/>
      <c r="D145" s="26"/>
      <c r="E145" s="27"/>
      <c r="F145" s="23"/>
      <c r="G145" s="26"/>
      <c r="H145" s="26"/>
      <c r="I145" s="22"/>
      <c r="J145" s="22"/>
      <c r="K145" s="26"/>
      <c r="L145" s="28"/>
      <c r="M145" s="23"/>
      <c r="N145" s="28"/>
      <c r="O145" s="26"/>
      <c r="P145" s="24"/>
      <c r="Q145" s="22"/>
    </row>
    <row r="146" spans="1:17" s="16" customFormat="1" ht="23.25" x14ac:dyDescent="0.25">
      <c r="A146" s="17"/>
      <c r="B146" s="23"/>
      <c r="C146" s="26"/>
      <c r="D146" s="26"/>
      <c r="E146" s="27"/>
      <c r="F146" s="23"/>
      <c r="G146" s="26"/>
      <c r="H146" s="26"/>
      <c r="I146" s="22"/>
      <c r="J146" s="22"/>
      <c r="K146" s="26"/>
      <c r="L146" s="28"/>
      <c r="M146" s="23"/>
      <c r="N146" s="28"/>
      <c r="O146" s="26"/>
      <c r="P146" s="24"/>
      <c r="Q146" s="22"/>
    </row>
    <row r="147" spans="1:17" s="16" customFormat="1" ht="23.25" x14ac:dyDescent="0.25">
      <c r="A147" s="17"/>
      <c r="B147" s="23"/>
      <c r="C147" s="26"/>
      <c r="D147" s="26"/>
      <c r="E147" s="27"/>
      <c r="F147" s="23"/>
      <c r="G147" s="26"/>
      <c r="H147" s="26"/>
      <c r="I147" s="22"/>
      <c r="J147" s="22"/>
      <c r="K147" s="26"/>
      <c r="L147" s="28"/>
      <c r="M147" s="23"/>
      <c r="N147" s="28"/>
      <c r="O147" s="26"/>
      <c r="P147" s="24"/>
      <c r="Q147" s="22"/>
    </row>
    <row r="148" spans="1:17" s="16" customFormat="1" ht="23.25" x14ac:dyDescent="0.25">
      <c r="A148" s="17"/>
      <c r="B148" s="23"/>
      <c r="C148" s="26"/>
      <c r="D148" s="26"/>
      <c r="E148" s="27"/>
      <c r="F148" s="23"/>
      <c r="G148" s="26"/>
      <c r="H148" s="26"/>
      <c r="I148" s="22"/>
      <c r="J148" s="22"/>
      <c r="K148" s="26"/>
      <c r="L148" s="28"/>
      <c r="M148" s="23"/>
      <c r="N148" s="28"/>
      <c r="O148" s="26"/>
      <c r="P148" s="24"/>
      <c r="Q148" s="22"/>
    </row>
    <row r="149" spans="1:17" s="16" customFormat="1" ht="23.25" x14ac:dyDescent="0.25">
      <c r="A149" s="17"/>
      <c r="B149" s="26"/>
      <c r="C149" s="26"/>
      <c r="D149" s="26"/>
      <c r="E149" s="27"/>
      <c r="F149" s="26"/>
      <c r="G149" s="26"/>
      <c r="H149" s="26"/>
      <c r="I149" s="22"/>
      <c r="J149" s="22"/>
      <c r="K149" s="26"/>
      <c r="L149" s="28"/>
      <c r="M149" s="28"/>
      <c r="N149" s="28"/>
      <c r="O149" s="26"/>
      <c r="P149" s="24"/>
      <c r="Q149" s="22"/>
    </row>
    <row r="150" spans="1:17" s="16" customFormat="1" ht="27" customHeight="1" x14ac:dyDescent="0.25">
      <c r="A150" s="17"/>
      <c r="B150" s="26"/>
      <c r="C150" s="26"/>
      <c r="D150" s="26"/>
      <c r="E150" s="27"/>
      <c r="F150" s="26"/>
      <c r="G150" s="26"/>
      <c r="H150" s="26"/>
      <c r="I150" s="22"/>
      <c r="J150" s="22"/>
      <c r="K150" s="26"/>
      <c r="L150" s="28"/>
      <c r="M150" s="28"/>
      <c r="N150" s="28"/>
      <c r="O150" s="26"/>
      <c r="P150" s="24"/>
      <c r="Q150" s="22"/>
    </row>
    <row r="151" spans="1:17" s="16" customFormat="1" ht="32.25" customHeight="1" x14ac:dyDescent="0.25">
      <c r="A151" s="17"/>
      <c r="B151" s="19" t="s">
        <v>159</v>
      </c>
      <c r="C151" s="26"/>
      <c r="D151" s="26"/>
      <c r="E151" s="27"/>
      <c r="F151" s="19" t="s">
        <v>160</v>
      </c>
      <c r="G151" s="26"/>
      <c r="H151" s="26"/>
      <c r="I151" s="22"/>
      <c r="J151" s="22"/>
      <c r="K151" s="26"/>
      <c r="L151" s="28"/>
      <c r="M151" s="28"/>
      <c r="N151" s="28"/>
      <c r="O151" s="26"/>
      <c r="P151" s="24"/>
      <c r="Q151" s="22"/>
    </row>
    <row r="152" spans="1:17" s="16" customFormat="1" ht="36" customHeight="1" x14ac:dyDescent="0.25">
      <c r="A152" s="17"/>
      <c r="B152" s="20" t="s">
        <v>161</v>
      </c>
      <c r="C152" s="26"/>
      <c r="D152" s="26"/>
      <c r="E152" s="27"/>
      <c r="F152" s="20" t="s">
        <v>162</v>
      </c>
      <c r="G152" s="26"/>
      <c r="H152" s="26"/>
      <c r="I152" s="22"/>
      <c r="J152" s="22"/>
      <c r="K152" s="26"/>
      <c r="L152" s="28"/>
      <c r="M152" s="28"/>
      <c r="N152" s="28"/>
      <c r="O152" s="26"/>
      <c r="P152" s="24"/>
      <c r="Q152" s="22"/>
    </row>
    <row r="153" spans="1:17" s="16" customFormat="1" ht="34.5" customHeight="1" x14ac:dyDescent="0.25">
      <c r="A153" s="17"/>
      <c r="B153" s="23" t="s">
        <v>163</v>
      </c>
      <c r="C153" s="26"/>
      <c r="D153" s="26"/>
      <c r="E153" s="27"/>
      <c r="F153" s="23" t="s">
        <v>164</v>
      </c>
      <c r="G153" s="26"/>
      <c r="H153" s="26"/>
      <c r="I153" s="22"/>
      <c r="J153" s="22"/>
      <c r="K153" s="26"/>
      <c r="L153" s="28"/>
      <c r="M153" s="28"/>
      <c r="N153" s="28"/>
      <c r="O153" s="26"/>
      <c r="P153" s="24"/>
      <c r="Q153" s="22"/>
    </row>
    <row r="154" spans="1:17" x14ac:dyDescent="0.3">
      <c r="I154" s="29"/>
      <c r="K154" s="30"/>
      <c r="L154" s="37"/>
      <c r="M154" s="30"/>
      <c r="N154" s="37"/>
      <c r="O154" s="30"/>
      <c r="P154" s="31"/>
      <c r="Q154" s="31"/>
    </row>
    <row r="155" spans="1:17" s="29" customFormat="1" x14ac:dyDescent="0.25">
      <c r="A155" s="32"/>
      <c r="B155" s="33"/>
      <c r="E155" s="32"/>
      <c r="I155" s="34"/>
      <c r="J155" s="34"/>
      <c r="K155" s="34"/>
      <c r="L155" s="38"/>
      <c r="M155" s="34"/>
      <c r="N155" s="38"/>
      <c r="O155" s="34"/>
      <c r="P155" s="34"/>
    </row>
    <row r="156" spans="1:17" x14ac:dyDescent="0.25">
      <c r="I156" s="35"/>
      <c r="J156" s="35"/>
      <c r="K156" s="35"/>
      <c r="L156" s="39"/>
      <c r="M156" s="35"/>
      <c r="N156" s="39"/>
      <c r="O156" s="35"/>
      <c r="P156" s="35"/>
      <c r="Q156" s="35"/>
    </row>
  </sheetData>
  <mergeCells count="3">
    <mergeCell ref="A5:Q5"/>
    <mergeCell ref="A6:Q6"/>
    <mergeCell ref="A129:H129"/>
  </mergeCells>
  <pageMargins left="0.25" right="0.25" top="0.75" bottom="0.17" header="0.3" footer="0.3"/>
  <pageSetup scale="21" fitToHeight="0" orientation="landscape" r:id="rId1"/>
  <rowBreaks count="2" manualBreakCount="2">
    <brk id="67" max="16" man="1"/>
    <brk id="12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2025-05-01T19:35:49Z</cp:lastPrinted>
  <dcterms:created xsi:type="dcterms:W3CDTF">2015-06-05T18:17:20Z</dcterms:created>
  <dcterms:modified xsi:type="dcterms:W3CDTF">2025-06-05T15:24:55Z</dcterms:modified>
</cp:coreProperties>
</file>